
<file path=[Content_Types].xml><?xml version="1.0" encoding="utf-8"?>
<Types xmlns="http://schemas.openxmlformats.org/package/2006/content-types"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Оксана Кабанцова\Desktop\robocenter\work\соревнования\mate\mate 2023\листы оценки\"/>
    </mc:Choice>
  </mc:AlternateContent>
  <xr:revisionPtr revIDLastSave="0" documentId="13_ncr:1_{A251E1B7-B2FE-44ED-9774-8A7C0FB0E491}" xr6:coauthVersionLast="47" xr6:coauthVersionMax="47" xr10:uidLastSave="{00000000-0000-0000-0000-000000000000}"/>
  <bookViews>
    <workbookView xWindow="285" yWindow="75" windowWidth="15945" windowHeight="15555" xr2:uid="{00000000-000D-0000-FFFF-FFFF00000000}"/>
  </bookViews>
  <sheets>
    <sheet name="SCORING" sheetId="1" r:id="rId1"/>
    <sheet name="RUBRIC" sheetId="2" r:id="rId2"/>
    <sheet name="Scoring Supplemental Info." sheetId="3" r:id="rId3"/>
  </sheets>
  <definedNames>
    <definedName name="ClassList">#REF!</definedName>
    <definedName name="CompetitionClass">SCORING!$B$3</definedName>
    <definedName name="Explorer">#N/A</definedName>
    <definedName name="JName">SCORING!$B$2</definedName>
    <definedName name="JudgeFilter">#REF!</definedName>
    <definedName name="OtherComments1">SCORING!$A$86</definedName>
    <definedName name="Print_Titles" localSheetId="0">SCORING!$5:$5</definedName>
    <definedName name="Ranger">#N/A</definedName>
    <definedName name="RUBRIC_SCALE">RUBRIC!$B$15</definedName>
    <definedName name="SCORE_SCALE">RUBRIC!$B$14</definedName>
    <definedName name="TeamNo">SCORING!$B$4</definedName>
    <definedName name="_xlnm.Print_Area" localSheetId="1">RUBRIC!$A$1:$H$13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2" i="1" l="1"/>
  <c r="E81" i="1"/>
  <c r="E80" i="1"/>
  <c r="E78" i="1"/>
  <c r="E59" i="1"/>
  <c r="E58" i="1"/>
  <c r="E55" i="1"/>
  <c r="E53" i="1" s="1"/>
  <c r="G53" i="1" s="1"/>
  <c r="I53" i="1" s="1"/>
  <c r="E52" i="1"/>
  <c r="E51" i="1"/>
  <c r="E49" i="1"/>
  <c r="E48" i="1"/>
  <c r="E46" i="1"/>
  <c r="E44" i="1"/>
  <c r="E43" i="1"/>
  <c r="E41" i="1"/>
  <c r="E39" i="1"/>
  <c r="E40" i="1"/>
  <c r="E37" i="1"/>
  <c r="E35" i="1"/>
  <c r="E33" i="1"/>
  <c r="E31" i="1"/>
  <c r="E29" i="1"/>
  <c r="E26" i="1"/>
  <c r="E25" i="1"/>
  <c r="E24" i="1"/>
  <c r="E21" i="1"/>
  <c r="E20" i="1"/>
  <c r="E18" i="1"/>
  <c r="E17" i="1"/>
  <c r="E14" i="1"/>
  <c r="E15" i="1"/>
  <c r="E13" i="1"/>
  <c r="E9" i="1"/>
  <c r="E11" i="1"/>
  <c r="E10" i="1"/>
  <c r="E61" i="1"/>
  <c r="E64" i="1"/>
  <c r="E65" i="1"/>
  <c r="E68" i="1"/>
  <c r="E69" i="1"/>
  <c r="F79" i="1"/>
  <c r="E77" i="1"/>
  <c r="E76" i="1"/>
  <c r="E75" i="1"/>
  <c r="H71" i="1"/>
  <c r="F71" i="1"/>
  <c r="E66" i="1" l="1"/>
  <c r="G66" i="1" s="1"/>
  <c r="I66" i="1" s="1"/>
  <c r="E56" i="1"/>
  <c r="G56" i="1" s="1"/>
  <c r="I56" i="1" s="1"/>
  <c r="E79" i="1"/>
  <c r="I79" i="1" s="1"/>
  <c r="E7" i="1"/>
  <c r="G7" i="1" s="1"/>
  <c r="I7" i="1" s="1"/>
  <c r="E27" i="1"/>
  <c r="G27" i="1" s="1"/>
  <c r="I27" i="1" s="1"/>
  <c r="E22" i="1"/>
  <c r="G22" i="1" s="1"/>
  <c r="I22" i="1" s="1"/>
  <c r="E62" i="1"/>
  <c r="G62" i="1" s="1"/>
  <c r="I62" i="1" s="1"/>
  <c r="E74" i="1"/>
  <c r="I74" i="1" s="1"/>
  <c r="I71" i="1" l="1"/>
  <c r="I84" i="1" s="1"/>
  <c r="E71" i="1"/>
</calcChain>
</file>

<file path=xl/sharedStrings.xml><?xml version="1.0" encoding="utf-8"?>
<sst xmlns="http://schemas.openxmlformats.org/spreadsheetml/2006/main" count="159" uniqueCount="152">
  <si>
    <t>2022 Всероссийские (Окружные) соревнования по подводной робототехнике</t>
  </si>
  <si>
    <t xml:space="preserve">Судья:  </t>
  </si>
  <si>
    <t xml:space="preserve">Категория:  </t>
  </si>
  <si>
    <t>Команда:</t>
  </si>
  <si>
    <t>Категории</t>
  </si>
  <si>
    <t>Критерии</t>
  </si>
  <si>
    <t>Требования</t>
  </si>
  <si>
    <t>Введите свою оценку</t>
  </si>
  <si>
    <t>Очки</t>
  </si>
  <si>
    <t>Макс. очки</t>
  </si>
  <si>
    <t>%</t>
  </si>
  <si>
    <t>Вес</t>
  </si>
  <si>
    <t>Очки за категорию</t>
  </si>
  <si>
    <t>Комментарии</t>
  </si>
  <si>
    <t>за категорию</t>
  </si>
  <si>
    <t>Общее</t>
  </si>
  <si>
    <t>Общие требования</t>
  </si>
  <si>
    <t>Выполняются 4 требования = 4 очка
Выполняются 3 требования = 3 очка
Выполняются 2 требования = 2 очка
Выполняется 1 требование = 1 очко</t>
  </si>
  <si>
    <t>Использование изображений и данных</t>
  </si>
  <si>
    <t>Есть фото собранного аппарата</t>
  </si>
  <si>
    <t>Рациональное использование фотографий, диаграмм и данных для описания аппапарата и процесса его разработки.</t>
  </si>
  <si>
    <t>Фото имеют соответсвующие подписи</t>
  </si>
  <si>
    <t>Дизайн документа</t>
  </si>
  <si>
    <t>Тщательное внимание к грамматике и орфографии</t>
  </si>
  <si>
    <t>Документ тщательно подготовлен, с уделением особого внимания способам донесения информации и эстетической стороны</t>
  </si>
  <si>
    <t>Благодарности и ссылки</t>
  </si>
  <si>
    <t>Документ содержит правильно документированный список ссылок: книги, журналы, веб-сайты и т. д., используемых в качестве источников. Приведены компании, физические лица, которые предоставили средства, оборудование и или техническую/моральную поддержку.</t>
  </si>
  <si>
    <t>Документ отражает адекватное признание вкладов компаний и частных лиц, которые предоставили команде средства, оборудование и/или другую поддержку.</t>
  </si>
  <si>
    <t>Командная работа</t>
  </si>
  <si>
    <t>Проектное управление</t>
  </si>
  <si>
    <t>Команда разработала и поддерживала график разработки ТНПА</t>
  </si>
  <si>
    <t>Обоснование разработки</t>
  </si>
  <si>
    <t>Инженерное обоснование проекта</t>
  </si>
  <si>
    <t>Продемонстрирован пошаговый процесс планирования и проектирования</t>
  </si>
  <si>
    <t>Инновации</t>
  </si>
  <si>
    <t>Инновации есть в конструкции аппарата, полезной нагрузке или других системах</t>
  </si>
  <si>
    <t>Решение проблем</t>
  </si>
  <si>
    <t>Конструкция аппарата</t>
  </si>
  <si>
    <r>
      <rPr>
        <sz val="12"/>
        <rFont val="Arial"/>
        <family val="2"/>
      </rPr>
      <t>Описаны компромиссы и приведено</t>
    </r>
    <r>
      <rPr>
        <sz val="12"/>
        <color theme="1"/>
        <rFont val="Arial"/>
        <family val="2"/>
      </rPr>
      <t xml:space="preserve"> обоснование стоимости, размера и веса аппарата</t>
    </r>
  </si>
  <si>
    <t>Системы аппарата</t>
  </si>
  <si>
    <t>Система управления/электрическая система</t>
  </si>
  <si>
    <t>Описано проектирование электроники аппарата и электромонтаж</t>
  </si>
  <si>
    <t>Описано проектирование системы управления (включая код, если необходимо)</t>
  </si>
  <si>
    <t>Продемонстрировано понимание требований к кабель-тросу и его проектированию</t>
  </si>
  <si>
    <t>Движительная система</t>
  </si>
  <si>
    <t>Обосновано количество, тип и размещение движителей</t>
  </si>
  <si>
    <t>Описан компромисс для баланса энергопотребления, стоимости, производительности и требований миссии.</t>
  </si>
  <si>
    <t>Плавучесть и балласт</t>
  </si>
  <si>
    <t>Описана система плавучести, демонстрирующая применение принципов плавучести.</t>
  </si>
  <si>
    <t>Полезная нагрузка</t>
  </si>
  <si>
    <t>Обосновано количество, тип и размещение камер</t>
  </si>
  <si>
    <t>Инструменты полезной нагрузки были разработаны для удовлетворения требований миссии.</t>
  </si>
  <si>
    <t>Сделанное против покупного, новое против старого</t>
  </si>
  <si>
    <r>
      <rPr>
        <sz val="12"/>
        <color theme="1"/>
        <rFont val="Arial"/>
        <family val="2"/>
      </rPr>
      <t>Объяснены решения об изготовлении (собственными силами) или покупке (аутсорсинг) готовых</t>
    </r>
    <r>
      <rPr>
        <sz val="12"/>
        <color indexed="2"/>
        <rFont val="Arial"/>
        <family val="2"/>
      </rPr>
      <t xml:space="preserve"> </t>
    </r>
    <r>
      <rPr>
        <sz val="12"/>
        <rFont val="Arial"/>
        <family val="2"/>
      </rPr>
      <t>компонентов</t>
    </r>
    <r>
      <rPr>
        <sz val="12"/>
        <color theme="1"/>
        <rFont val="Arial"/>
        <family val="2"/>
      </rPr>
      <t xml:space="preserve"> и как это связано  с требованиями миссии.</t>
    </r>
  </si>
  <si>
    <t>Объяснены решения об использовании новых или повторноиспользуемых компонентов, а также то, как повторноиспользуемые компоненты соответствуют требованиям этого года..</t>
  </si>
  <si>
    <t>SID</t>
  </si>
  <si>
    <t>System Integration Diagrams (электрическая схема)</t>
  </si>
  <si>
    <t>Максимум 1 балл</t>
  </si>
  <si>
    <t>Безопасность</t>
  </si>
  <si>
    <t>Наполнение</t>
  </si>
  <si>
    <t>Приведено обоснование безопасности, в том числе то, как оно распространяется на персонал, оборудование и эксплуатационную безопасность.</t>
  </si>
  <si>
    <t>Документ включает чек-лист для проектирования и эксплуатации</t>
  </si>
  <si>
    <t>Критический анализ</t>
  </si>
  <si>
    <t>Тестирование и решение тех проблем</t>
  </si>
  <si>
    <t>Описано использование прототипирования и тестирования для оценки вариантов при разработке</t>
  </si>
  <si>
    <t>Учет</t>
  </si>
  <si>
    <t>*Дополнительную информацию смотрите на другой вкладке</t>
  </si>
  <si>
    <t>Учет затрат</t>
  </si>
  <si>
    <t>Общий учет является тщательным и точным</t>
  </si>
  <si>
    <t>Четкое разделение между купленными, повторно использованными и пожертвованными товарами (компонентами)</t>
  </si>
  <si>
    <t>Base Score</t>
  </si>
  <si>
    <t>Raw Score</t>
  </si>
  <si>
    <t>Max Points
(cat)</t>
  </si>
  <si>
    <t>Total %
(check:100)</t>
  </si>
  <si>
    <t>Дололнительные очки</t>
  </si>
  <si>
    <t>0-4 pts
each</t>
  </si>
  <si>
    <t>Discretionary points</t>
  </si>
  <si>
    <t>В документе описывается исключительный дизайн аппарата, датчиков, полезной нагрузки, программного обеспечения или других функций</t>
  </si>
  <si>
    <t>Команда разработала исключительно оригинальное программное обеспечение или сделала исключительную адаптацию программного обеспечения для создания уникального решения</t>
  </si>
  <si>
    <t>Документы описывают значительные усилия по проектированию и изготовлению каждого компонента ТНПА</t>
  </si>
  <si>
    <t>Другое (Объяснение/пример требуются в комментариях)</t>
  </si>
  <si>
    <t>Штрафные очки</t>
  </si>
  <si>
    <t>Deduction points</t>
  </si>
  <si>
    <t>Компоненты, разработаны/изготовлены коммерческой компанией без достаточных оснований</t>
  </si>
  <si>
    <t>Имеются доказательства того, что работа выполнялась наставниками, родителями или другими людьми, не являющимися членами команды</t>
  </si>
  <si>
    <t>Значительное злоупотребление коммерческими или повторно используемыми компонентами без достаточного обоснования</t>
  </si>
  <si>
    <t>Final Score</t>
  </si>
  <si>
    <t>Other Comments</t>
  </si>
  <si>
    <t>Scoring Rubric (applies to all score Items)</t>
  </si>
  <si>
    <t>Outcome</t>
  </si>
  <si>
    <t>Criteria</t>
  </si>
  <si>
    <t>Score</t>
  </si>
  <si>
    <t xml:space="preserve">Discretionary Points Rubric </t>
  </si>
  <si>
    <t>Degree</t>
  </si>
  <si>
    <t>Points</t>
  </si>
  <si>
    <t>Criteria:</t>
  </si>
  <si>
    <t>None</t>
  </si>
  <si>
    <t xml:space="preserve"> - Novelty
 - Depth of Understanding
 - Depth of Analysis
 - Effectiveness (functions as intended)
 - Quality of Implementation</t>
  </si>
  <si>
    <t>Minor</t>
  </si>
  <si>
    <t>Fair</t>
  </si>
  <si>
    <t>Good</t>
  </si>
  <si>
    <t>Extraordinary</t>
  </si>
  <si>
    <t xml:space="preserve">Deductions Rubric </t>
  </si>
  <si>
    <t>Deduction</t>
  </si>
  <si>
    <t xml:space="preserve">  - Extent to which team relied on outside help, existing work and/or purchased components and services</t>
  </si>
  <si>
    <t>Medium</t>
  </si>
  <si>
    <t>Extreme</t>
  </si>
  <si>
    <t>SCORE_SCALE</t>
  </si>
  <si>
    <t>RUBRIC_SCALE</t>
  </si>
  <si>
    <t>Technical Report Rubric Supplemental Information</t>
  </si>
  <si>
    <t>PHOTOGRAPH OF YOUR COMPLETED ROV</t>
  </si>
  <si>
    <t xml:space="preserve">In your technical documentation you must include at least one photo(s) of your completed, assembled vehicle, in addition to any photos of individual systems and/or payload.   </t>
  </si>
  <si>
    <t>You are permitted to make modifications that may change the look of your vehicle between the time you submit your report and the competition.</t>
  </si>
  <si>
    <r>
      <rPr>
        <b/>
        <sz val="16"/>
        <color theme="1"/>
        <rFont val="Calibri"/>
        <family val="2"/>
        <scheme val="minor"/>
      </rPr>
      <t xml:space="preserve">NOTE:  </t>
    </r>
    <r>
      <rPr>
        <sz val="16"/>
        <color theme="1"/>
        <rFont val="Calibri"/>
        <family val="2"/>
        <scheme val="minor"/>
      </rPr>
      <t xml:space="preserve">Reports will not be re-evaluated and rescored for any changes to your vehicle from the time that you submit your documentation and the competition. </t>
    </r>
  </si>
  <si>
    <t xml:space="preserve">See the Design and Building Specifications section of the competition manual for guidance on creating your system interconnetion diagram (SID).  </t>
  </si>
  <si>
    <t>ACCOUNTING</t>
  </si>
  <si>
    <t>Budget</t>
  </si>
  <si>
    <t xml:space="preserve">At the beginning of the project, companies should establish a budget.  </t>
  </si>
  <si>
    <t>A budget is different than a project costing sheet (see the next bullet) in that it is a projection of the cost of the project.</t>
  </si>
  <si>
    <t>Companies should create categories and realistically estimate what they think that they will spend in each.</t>
  </si>
  <si>
    <t>If well-thought through, the project costing will align with the budget (i.e., the amount budgeted for a certain category will be the actual amount spent!).</t>
  </si>
  <si>
    <t>The budget can be included as an appendix.</t>
  </si>
  <si>
    <t>Budgets typically don't provide estimates for every part, either just the overall categories or the categories and larger purchases.</t>
  </si>
  <si>
    <t>How the budget is split up will be different for each company, though it is suggested that the company goes further than just a budget of parts and travel (for example, break it up into the overall components, chassis, electrical, travel, etc.)</t>
  </si>
  <si>
    <t>Including items being re-used in the budget can be helpful to figure out how much the team estimates it will need to raise funds for.</t>
  </si>
  <si>
    <t>Example Budget:</t>
  </si>
  <si>
    <t>Project costing</t>
  </si>
  <si>
    <t>Project costing is an accounting of your income, donations, and expenditures.</t>
  </si>
  <si>
    <t>Items must be listed as one of the following:  purchased, re-used, parts donated, or cash donated.</t>
  </si>
  <si>
    <t>For re-used or donated items, report the item’s current market value and note the source or organization that made the donation.</t>
  </si>
  <si>
    <t>Example Project Costing:</t>
  </si>
  <si>
    <t>Документ отвечает следующим требованиям: объем не более 10 страниц, включая SID, контрольный лист безопасности и все приложения. Размер шрифта не менее 12 пунктов, есть оглавление, все измерения указаны в единицах СИ (за исключением того, что традиционно указывается в других единицах, например, диаметр ПВХ-труб).
Примечание. Связанные или прикрепленные документы не будут оцениваться как часть оценки технического отчета.</t>
  </si>
  <si>
    <t>Описано, как была организована компандная работа. Какие использовались инструменты и методы.</t>
  </si>
  <si>
    <t>Описано, как аппарат разрабатывался, чтобы соответствовать требованиям миссии.</t>
  </si>
  <si>
    <t>SID (структрурная электрическая схема) был включен в отчет</t>
  </si>
  <si>
    <t>Описана методика тестирования и/или испытания аппарата</t>
  </si>
  <si>
    <t xml:space="preserve">На титульной странице есть (1)название команды, (2)название и местоположение организации (город, край), (3)члены команды и их роли, (4)наставники. </t>
  </si>
  <si>
    <t>Аннотация обеспечивает ясное и обобщенное описание работы. Размер аннотации до 150 слов.</t>
  </si>
  <si>
    <t>Включено описание команды (обзор или профиль команды) и ее участников (отдельные члены и их роли и обязанности)</t>
  </si>
  <si>
    <t>Правила безопасности</t>
  </si>
  <si>
    <t>Выделены детали аппарата, обеспечивающие безопасность, и другие меры предосторожности, связанные с миссией</t>
  </si>
  <si>
    <t>Описано, как компания проводит мозговой штурм или другие методы генерации идей и использует информацию и данные для их оценки</t>
  </si>
  <si>
    <t>Отсутствует, невозможно оценить</t>
  </si>
  <si>
    <t xml:space="preserve">Предпринята попытка ответить, ответ соответствует некоторым требованиям. Понимание или трактовка  требований требует значительной проработки </t>
  </si>
  <si>
    <t>Ответ демонстрирует понимание материала и отвечает большинству требований</t>
  </si>
  <si>
    <t>Ответ демонстрирует полное понимание и отвечает всем  требованиям</t>
  </si>
  <si>
    <t>Ответ выходит за рамки требований, демонстрирует исключительную глубину и широту понимания</t>
  </si>
  <si>
    <t>Отсутсвует</t>
  </si>
  <si>
    <t>Нужна доработка</t>
  </si>
  <si>
    <t>Частично соотвествует требованиям</t>
  </si>
  <si>
    <t>Соответсвует требованиям</t>
  </si>
  <si>
    <t>Превышает требования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</si>
</sst>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2"/>
      <color theme="1"/>
      <name val="Calibri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2"/>
      <name val="Arial"/>
      <family val="2"/>
    </font>
    <font>
      <b/>
      <sz val="11"/>
      <color theme="2"/>
      <name val="Arial"/>
      <family val="2"/>
    </font>
    <font>
      <b/>
      <sz val="16"/>
      <color theme="2"/>
      <name val="Arial"/>
      <family val="2"/>
    </font>
    <font>
      <b/>
      <sz val="14"/>
      <color theme="5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6"/>
      <color theme="2"/>
      <name val="Calibri"/>
      <family val="2"/>
      <scheme val="minor"/>
    </font>
    <font>
      <b/>
      <sz val="12"/>
      <color theme="2"/>
      <name val="Arial"/>
      <family val="2"/>
    </font>
    <font>
      <b/>
      <sz val="12"/>
      <color theme="1"/>
      <name val="Arial"/>
      <family val="2"/>
    </font>
    <font>
      <b/>
      <sz val="14"/>
      <color theme="9"/>
      <name val="Arial"/>
      <family val="2"/>
    </font>
    <font>
      <b/>
      <sz val="14"/>
      <color rgb="FF244062"/>
      <name val="Arial"/>
      <family val="2"/>
    </font>
    <font>
      <b/>
      <sz val="14"/>
      <color theme="4" tint="-0.499984740745262"/>
      <name val="Arial"/>
      <family val="2"/>
    </font>
    <font>
      <b/>
      <sz val="16"/>
      <color theme="9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4" tint="-0.499984740745262"/>
      <name val="Calibri"/>
      <family val="2"/>
      <scheme val="minor"/>
    </font>
    <font>
      <sz val="16"/>
      <color theme="9"/>
      <name val="Calibri"/>
      <family val="2"/>
      <scheme val="minor"/>
    </font>
    <font>
      <sz val="14"/>
      <color rgb="FF244062"/>
      <name val="Calibri"/>
      <family val="2"/>
      <scheme val="minor"/>
    </font>
    <font>
      <i/>
      <sz val="12"/>
      <color theme="1"/>
      <name val="Arial"/>
      <family val="2"/>
    </font>
    <font>
      <sz val="14"/>
      <color theme="9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2"/>
      <color theme="9"/>
      <name val="Arial"/>
      <family val="2"/>
    </font>
    <font>
      <sz val="16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9"/>
      <name val="Arial"/>
      <family val="2"/>
    </font>
    <font>
      <sz val="16"/>
      <color theme="9"/>
      <name val="Arial"/>
      <family val="2"/>
    </font>
    <font>
      <b/>
      <sz val="16"/>
      <color theme="5"/>
      <name val="Arial"/>
      <family val="2"/>
    </font>
    <font>
      <b/>
      <sz val="22"/>
      <color rgb="FF538235"/>
      <name val="Arial"/>
      <family val="2"/>
    </font>
    <font>
      <b/>
      <sz val="4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indexed="2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rgb="FFDF9F41"/>
        <bgColor rgb="FFDF9F41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rgb="FFB8CCE4"/>
        <bgColor rgb="FFB8CCE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B8CCE4"/>
        <bgColor rgb="FFB8CCE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theme="1"/>
        <bgColor theme="1"/>
      </patternFill>
    </fill>
    <fill>
      <patternFill patternType="solid">
        <fgColor theme="3" tint="0.59999389629810485"/>
        <bgColor theme="3" tint="0.59999389629810485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Protection="0"/>
    <xf numFmtId="9" fontId="1" fillId="0" borderId="0" applyFont="0" applyFill="0" applyBorder="0" applyProtection="0"/>
    <xf numFmtId="9" fontId="53" fillId="0" borderId="0" applyFont="0" applyFill="0" applyBorder="0" applyProtection="0"/>
  </cellStyleXfs>
  <cellXfs count="154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9" fontId="7" fillId="0" borderId="0" xfId="5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horizontal="center" vertical="center" wrapText="1"/>
    </xf>
    <xf numFmtId="0" fontId="8" fillId="0" borderId="0" xfId="0" applyFont="1" applyProtection="1"/>
    <xf numFmtId="0" fontId="11" fillId="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</xf>
    <xf numFmtId="0" fontId="11" fillId="3" borderId="2" xfId="0" quotePrefix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13" fillId="4" borderId="0" xfId="0" applyFont="1" applyFill="1" applyAlignment="1" applyProtection="1">
      <alignment horizontal="center" vertical="center" wrapText="1"/>
    </xf>
    <xf numFmtId="9" fontId="13" fillId="4" borderId="0" xfId="5" applyNumberFormat="1" applyFont="1" applyFill="1" applyAlignment="1" applyProtection="1">
      <alignment horizontal="center" vertical="center"/>
    </xf>
    <xf numFmtId="0" fontId="14" fillId="0" borderId="0" xfId="0" applyFont="1" applyProtection="1"/>
    <xf numFmtId="0" fontId="14" fillId="4" borderId="0" xfId="0" applyFont="1" applyFill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/>
    </xf>
    <xf numFmtId="9" fontId="17" fillId="4" borderId="0" xfId="5" applyNumberFormat="1" applyFont="1" applyFill="1" applyAlignment="1" applyProtection="1">
      <alignment horizontal="center" vertic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 wrapText="1"/>
    </xf>
    <xf numFmtId="0" fontId="1" fillId="0" borderId="0" xfId="0" applyFont="1" applyProtection="1"/>
    <xf numFmtId="0" fontId="20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</xf>
    <xf numFmtId="1" fontId="21" fillId="6" borderId="0" xfId="0" applyNumberFormat="1" applyFont="1" applyFill="1" applyAlignment="1" applyProtection="1">
      <alignment horizontal="center" vertical="center" wrapText="1"/>
    </xf>
    <xf numFmtId="1" fontId="22" fillId="7" borderId="0" xfId="0" applyNumberFormat="1" applyFont="1" applyFill="1" applyAlignment="1">
      <alignment horizontal="center" vertical="center" wrapText="1"/>
    </xf>
    <xf numFmtId="9" fontId="23" fillId="6" borderId="0" xfId="5" applyNumberFormat="1" applyFont="1" applyFill="1" applyAlignment="1" applyProtection="1">
      <alignment horizontal="center" vertical="center" wrapText="1"/>
    </xf>
    <xf numFmtId="2" fontId="24" fillId="6" borderId="0" xfId="0" applyNumberFormat="1" applyFont="1" applyFill="1" applyAlignment="1" applyProtection="1">
      <alignment horizontal="center" vertical="center" wrapText="1"/>
    </xf>
    <xf numFmtId="0" fontId="25" fillId="5" borderId="0" xfId="0" applyFont="1" applyFill="1" applyAlignment="1" applyProtection="1">
      <alignment horizontal="center" vertical="center" wrapText="1"/>
    </xf>
    <xf numFmtId="0" fontId="0" fillId="8" borderId="0" xfId="0" applyFill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21" fillId="5" borderId="0" xfId="0" applyFont="1" applyFill="1" applyAlignment="1" applyProtection="1">
      <alignment horizontal="center" vertical="center" wrapText="1"/>
    </xf>
    <xf numFmtId="0" fontId="23" fillId="5" borderId="0" xfId="0" applyFont="1" applyFill="1" applyAlignment="1" applyProtection="1">
      <alignment horizontal="center" vertical="center" wrapText="1"/>
    </xf>
    <xf numFmtId="0" fontId="24" fillId="5" borderId="0" xfId="0" applyFont="1" applyFill="1" applyAlignment="1" applyProtection="1">
      <alignment horizontal="center" vertical="center" wrapText="1"/>
    </xf>
    <xf numFmtId="0" fontId="26" fillId="8" borderId="0" xfId="0" applyFont="1" applyFill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1" fontId="27" fillId="8" borderId="0" xfId="0" applyNumberFormat="1" applyFont="1" applyFill="1" applyAlignment="1" applyProtection="1">
      <alignment horizontal="center" vertical="center"/>
    </xf>
    <xf numFmtId="9" fontId="27" fillId="8" borderId="0" xfId="5" applyNumberFormat="1" applyFont="1" applyFill="1" applyAlignment="1" applyProtection="1">
      <alignment horizontal="center" vertical="center"/>
    </xf>
    <xf numFmtId="1" fontId="28" fillId="8" borderId="0" xfId="0" applyNumberFormat="1" applyFont="1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vertical="center" wrapText="1"/>
    </xf>
    <xf numFmtId="0" fontId="20" fillId="8" borderId="0" xfId="0" applyFont="1" applyFill="1" applyAlignment="1" applyProtection="1">
      <alignment vertical="center" wrapText="1"/>
    </xf>
    <xf numFmtId="1" fontId="21" fillId="5" borderId="0" xfId="0" applyNumberFormat="1" applyFont="1" applyFill="1" applyAlignment="1" applyProtection="1">
      <alignment horizontal="center" vertical="center" wrapText="1"/>
    </xf>
    <xf numFmtId="9" fontId="23" fillId="5" borderId="0" xfId="5" applyNumberFormat="1" applyFont="1" applyFill="1" applyAlignment="1" applyProtection="1">
      <alignment horizontal="center" vertical="center" wrapText="1"/>
    </xf>
    <xf numFmtId="0" fontId="20" fillId="6" borderId="0" xfId="0" applyFont="1" applyFill="1" applyAlignment="1" applyProtection="1">
      <alignment horizontal="center" vertical="center" wrapText="1"/>
    </xf>
    <xf numFmtId="0" fontId="4" fillId="9" borderId="0" xfId="0" applyFont="1" applyFill="1" applyAlignment="1" applyProtection="1">
      <alignment vertic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1" fontId="29" fillId="10" borderId="0" xfId="0" applyNumberFormat="1" applyFont="1" applyFill="1" applyAlignment="1">
      <alignment horizontal="center" vertical="center"/>
    </xf>
    <xf numFmtId="9" fontId="29" fillId="10" borderId="0" xfId="0" applyNumberFormat="1" applyFont="1" applyFill="1" applyAlignment="1">
      <alignment horizontal="center" vertical="center"/>
    </xf>
    <xf numFmtId="1" fontId="28" fillId="10" borderId="0" xfId="0" applyNumberFormat="1" applyFont="1" applyFill="1" applyAlignment="1">
      <alignment horizontal="center" vertical="center"/>
    </xf>
    <xf numFmtId="0" fontId="20" fillId="5" borderId="0" xfId="0" applyFont="1" applyFill="1" applyAlignment="1" applyProtection="1">
      <alignment horizontal="left" vertical="center" wrapText="1"/>
    </xf>
    <xf numFmtId="0" fontId="4" fillId="8" borderId="0" xfId="0" applyFont="1" applyFill="1" applyAlignment="1" applyProtection="1">
      <alignment horizontal="center"/>
    </xf>
    <xf numFmtId="1" fontId="21" fillId="7" borderId="0" xfId="0" applyNumberFormat="1" applyFont="1" applyFill="1" applyAlignment="1">
      <alignment horizontal="center" vertical="center" wrapText="1"/>
    </xf>
    <xf numFmtId="9" fontId="22" fillId="7" borderId="0" xfId="0" applyNumberFormat="1" applyFont="1" applyFill="1" applyAlignment="1">
      <alignment horizontal="center" vertical="center" wrapText="1"/>
    </xf>
    <xf numFmtId="1" fontId="31" fillId="11" borderId="0" xfId="0" applyNumberFormat="1" applyFont="1" applyFill="1" applyAlignment="1" applyProtection="1">
      <alignment horizontal="center" vertical="center"/>
    </xf>
    <xf numFmtId="1" fontId="32" fillId="11" borderId="0" xfId="0" applyNumberFormat="1" applyFont="1" applyFill="1" applyAlignment="1" applyProtection="1">
      <alignment horizontal="center" vertical="center"/>
    </xf>
    <xf numFmtId="1" fontId="7" fillId="11" borderId="0" xfId="0" applyNumberFormat="1" applyFont="1" applyFill="1" applyAlignment="1" applyProtection="1">
      <alignment horizontal="center" vertical="center"/>
    </xf>
    <xf numFmtId="9" fontId="7" fillId="11" borderId="0" xfId="5" applyNumberFormat="1" applyFont="1" applyFill="1" applyAlignment="1" applyProtection="1">
      <alignment horizontal="center" vertical="center"/>
    </xf>
    <xf numFmtId="1" fontId="28" fillId="11" borderId="0" xfId="0" applyNumberFormat="1" applyFont="1" applyFill="1" applyAlignment="1" applyProtection="1">
      <alignment horizontal="center" vertical="center"/>
    </xf>
    <xf numFmtId="1" fontId="7" fillId="8" borderId="0" xfId="0" applyNumberFormat="1" applyFont="1" applyFill="1" applyAlignment="1" applyProtection="1">
      <alignment horizontal="center" vertical="center"/>
    </xf>
    <xf numFmtId="1" fontId="12" fillId="8" borderId="0" xfId="0" applyNumberFormat="1" applyFont="1" applyFill="1" applyAlignment="1" applyProtection="1">
      <alignment horizontal="center" vertical="center"/>
    </xf>
    <xf numFmtId="1" fontId="33" fillId="8" borderId="0" xfId="5" applyNumberFormat="1" applyFont="1" applyFill="1" applyAlignment="1" applyProtection="1">
      <alignment horizontal="center" vertical="center"/>
    </xf>
    <xf numFmtId="1" fontId="34" fillId="8" borderId="0" xfId="5" applyNumberFormat="1" applyFont="1" applyFill="1" applyAlignment="1" applyProtection="1">
      <alignment horizontal="center" vertical="center"/>
    </xf>
    <xf numFmtId="9" fontId="34" fillId="8" borderId="0" xfId="5" applyNumberFormat="1" applyFont="1" applyFill="1" applyAlignment="1" applyProtection="1">
      <alignment horizontal="center" vertical="center"/>
    </xf>
    <xf numFmtId="2" fontId="32" fillId="9" borderId="3" xfId="5" applyNumberFormat="1" applyFont="1" applyFill="1" applyBorder="1" applyAlignment="1" applyProtection="1">
      <alignment horizontal="center" vertical="center"/>
    </xf>
    <xf numFmtId="1" fontId="35" fillId="0" borderId="4" xfId="0" applyNumberFormat="1" applyFont="1" applyBorder="1" applyAlignment="1" applyProtection="1">
      <alignment horizontal="center" vertical="center"/>
    </xf>
    <xf numFmtId="0" fontId="36" fillId="0" borderId="3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</xf>
    <xf numFmtId="9" fontId="36" fillId="0" borderId="5" xfId="5" applyNumberFormat="1" applyFont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</xf>
    <xf numFmtId="0" fontId="37" fillId="4" borderId="0" xfId="0" applyFont="1" applyFill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11" fillId="5" borderId="0" xfId="0" applyFont="1" applyFill="1" applyAlignment="1" applyProtection="1">
      <alignment horizontal="center" vertical="center" wrapText="1"/>
    </xf>
    <xf numFmtId="1" fontId="21" fillId="7" borderId="0" xfId="0" applyNumberFormat="1" applyFont="1" applyFill="1" applyAlignment="1" applyProtection="1">
      <alignment horizontal="center" vertical="center" wrapText="1"/>
    </xf>
    <xf numFmtId="1" fontId="23" fillId="5" borderId="0" xfId="0" applyNumberFormat="1" applyFont="1" applyFill="1" applyAlignment="1" applyProtection="1">
      <alignment horizontal="center" vertical="center" wrapText="1"/>
    </xf>
    <xf numFmtId="9" fontId="25" fillId="5" borderId="0" xfId="5" applyNumberFormat="1" applyFont="1" applyFill="1" applyAlignment="1" applyProtection="1">
      <alignment horizontal="center" vertical="center" wrapText="1"/>
    </xf>
    <xf numFmtId="0" fontId="23" fillId="5" borderId="0" xfId="5" applyNumberFormat="1" applyFont="1" applyFill="1" applyAlignment="1" applyProtection="1">
      <alignment horizontal="center" vertical="center" wrapText="1"/>
    </xf>
    <xf numFmtId="1" fontId="24" fillId="9" borderId="3" xfId="0" applyNumberFormat="1" applyFont="1" applyFill="1" applyBorder="1" applyAlignment="1" applyProtection="1">
      <alignment horizontal="center" vertical="center" wrapText="1"/>
    </xf>
    <xf numFmtId="0" fontId="35" fillId="9" borderId="4" xfId="0" applyFont="1" applyFill="1" applyBorder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/>
    </xf>
    <xf numFmtId="0" fontId="11" fillId="8" borderId="0" xfId="0" applyFont="1" applyFill="1" applyAlignment="1" applyProtection="1">
      <alignment vertical="center" wrapText="1"/>
    </xf>
    <xf numFmtId="1" fontId="38" fillId="8" borderId="0" xfId="0" applyNumberFormat="1" applyFont="1" applyFill="1" applyAlignment="1" applyProtection="1">
      <alignment horizontal="center" vertical="center"/>
    </xf>
    <xf numFmtId="9" fontId="7" fillId="8" borderId="0" xfId="5" applyNumberFormat="1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horizontal="center" vertical="center" wrapText="1"/>
    </xf>
    <xf numFmtId="1" fontId="0" fillId="8" borderId="0" xfId="0" applyNumberFormat="1" applyFill="1" applyAlignment="1" applyProtection="1">
      <alignment horizontal="center" vertical="center"/>
    </xf>
    <xf numFmtId="9" fontId="0" fillId="8" borderId="0" xfId="5" applyNumberFormat="1" applyFont="1" applyFill="1" applyAlignment="1" applyProtection="1">
      <alignment horizontal="center" vertical="center"/>
    </xf>
    <xf numFmtId="0" fontId="1" fillId="12" borderId="0" xfId="0" applyFont="1" applyFill="1" applyAlignment="1" applyProtection="1">
      <alignment horizontal="center"/>
    </xf>
    <xf numFmtId="0" fontId="39" fillId="12" borderId="0" xfId="0" applyFont="1" applyFill="1" applyProtection="1"/>
    <xf numFmtId="0" fontId="40" fillId="12" borderId="0" xfId="0" applyFont="1" applyFill="1" applyAlignment="1" applyProtection="1">
      <alignment vertical="center" wrapText="1"/>
    </xf>
    <xf numFmtId="0" fontId="5" fillId="12" borderId="0" xfId="0" applyFont="1" applyFill="1" applyAlignment="1" applyProtection="1">
      <alignment horizontal="center" vertical="center" wrapText="1"/>
    </xf>
    <xf numFmtId="0" fontId="41" fillId="12" borderId="0" xfId="0" applyFont="1" applyFill="1" applyAlignment="1" applyProtection="1">
      <alignment vertical="center" wrapText="1"/>
    </xf>
    <xf numFmtId="0" fontId="9" fillId="12" borderId="0" xfId="0" applyFont="1" applyFill="1" applyAlignment="1" applyProtection="1">
      <alignment vertical="center" wrapText="1"/>
    </xf>
    <xf numFmtId="0" fontId="42" fillId="12" borderId="0" xfId="0" applyFont="1" applyFill="1" applyAlignment="1" applyProtection="1">
      <alignment vertical="center" wrapText="1"/>
    </xf>
    <xf numFmtId="0" fontId="41" fillId="12" borderId="0" xfId="0" applyFont="1" applyFill="1" applyAlignment="1" applyProtection="1">
      <alignment horizontal="center" vertical="center" wrapText="1"/>
    </xf>
    <xf numFmtId="0" fontId="1" fillId="5" borderId="0" xfId="1" applyFont="1" applyFill="1" applyProtection="1"/>
    <xf numFmtId="0" fontId="5" fillId="5" borderId="0" xfId="1" applyFont="1" applyFill="1" applyAlignment="1" applyProtection="1">
      <alignment horizontal="center" vertical="center"/>
    </xf>
    <xf numFmtId="1" fontId="43" fillId="0" borderId="3" xfId="3" applyNumberFormat="1" applyFont="1" applyBorder="1" applyAlignment="1" applyProtection="1">
      <alignment horizontal="center" vertical="center"/>
    </xf>
    <xf numFmtId="0" fontId="44" fillId="0" borderId="4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/>
    </xf>
    <xf numFmtId="0" fontId="2" fillId="5" borderId="0" xfId="1" applyFont="1" applyFill="1" applyProtection="1"/>
    <xf numFmtId="0" fontId="40" fillId="5" borderId="0" xfId="1" applyFont="1" applyFill="1" applyAlignment="1" applyProtection="1">
      <alignment horizontal="center" vertical="center"/>
    </xf>
    <xf numFmtId="0" fontId="0" fillId="0" borderId="0" xfId="0"/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39" fillId="8" borderId="9" xfId="0" applyFont="1" applyFill="1" applyBorder="1"/>
    <xf numFmtId="0" fontId="11" fillId="0" borderId="3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/>
    </xf>
    <xf numFmtId="0" fontId="39" fillId="8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39" fillId="8" borderId="10" xfId="0" applyFont="1" applyFill="1" applyBorder="1"/>
    <xf numFmtId="0" fontId="39" fillId="8" borderId="11" xfId="0" applyFont="1" applyFill="1" applyBorder="1"/>
    <xf numFmtId="0" fontId="0" fillId="0" borderId="5" xfId="0" applyBorder="1"/>
    <xf numFmtId="0" fontId="11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5" fillId="0" borderId="14" xfId="0" applyFont="1" applyBorder="1" applyAlignment="1">
      <alignment horizontal="left" vertical="center" indent="21"/>
    </xf>
    <xf numFmtId="0" fontId="46" fillId="0" borderId="0" xfId="0" applyFont="1" applyAlignment="1" applyProtection="1">
      <alignment horizontal="left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48" fillId="0" borderId="0" xfId="0" applyFont="1" applyAlignment="1" applyProtection="1">
      <alignment horizontal="left" vertical="center"/>
    </xf>
    <xf numFmtId="0" fontId="4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52" fillId="0" borderId="0" xfId="0" applyFont="1" applyAlignment="1">
      <alignment horizontal="left" vertical="center"/>
    </xf>
    <xf numFmtId="0" fontId="56" fillId="8" borderId="0" xfId="0" applyFont="1" applyFill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30" fillId="5" borderId="0" xfId="0" quotePrefix="1" applyFont="1" applyFill="1" applyAlignment="1" applyProtection="1">
      <alignment horizontal="left" vertical="center" wrapText="1"/>
    </xf>
    <xf numFmtId="0" fontId="30" fillId="5" borderId="0" xfId="0" applyFont="1" applyFill="1" applyAlignment="1" applyProtection="1">
      <alignment horizontal="left" vertical="center" wrapText="1"/>
    </xf>
    <xf numFmtId="0" fontId="7" fillId="3" borderId="0" xfId="1" applyFont="1" applyFill="1" applyAlignment="1" applyProtection="1">
      <alignment horizontal="left" vertical="top" wrapText="1"/>
      <protection locked="0"/>
    </xf>
    <xf numFmtId="0" fontId="7" fillId="3" borderId="1" xfId="1" applyFont="1" applyFill="1" applyBorder="1" applyAlignment="1" applyProtection="1">
      <alignment horizontal="left" vertical="top" wrapText="1"/>
      <protection locked="0"/>
    </xf>
    <xf numFmtId="0" fontId="39" fillId="8" borderId="12" xfId="0" applyFont="1" applyFill="1" applyBorder="1" applyAlignment="1">
      <alignment horizontal="left" vertical="top" wrapText="1"/>
    </xf>
    <xf numFmtId="0" fontId="46" fillId="0" borderId="0" xfId="0" applyFont="1" applyAlignment="1" applyProtection="1">
      <alignment horizontal="left" vertical="center"/>
    </xf>
    <xf numFmtId="0" fontId="47" fillId="0" borderId="0" xfId="0" applyFont="1" applyAlignment="1">
      <alignment horizontal="left" vertical="center"/>
    </xf>
    <xf numFmtId="0" fontId="50" fillId="0" borderId="0" xfId="0" applyFont="1" applyAlignment="1" applyProtection="1">
      <alignment horizontal="left" vertical="center"/>
    </xf>
    <xf numFmtId="0" fontId="51" fillId="0" borderId="0" xfId="0" applyFont="1" applyAlignment="1">
      <alignment horizontal="left" vertical="center"/>
    </xf>
  </cellXfs>
  <cellStyles count="6">
    <cellStyle name="Normal 2" xfId="1" xr:uid="{00000000-0005-0000-0000-000000000000}"/>
    <cellStyle name="Normal 3" xfId="2" xr:uid="{00000000-0005-0000-0000-000001000000}"/>
    <cellStyle name="Percent 2" xfId="3" xr:uid="{00000000-0005-0000-0000-000002000000}"/>
    <cellStyle name="Percent 3" xfId="4" xr:uid="{00000000-0005-0000-0000-000003000000}"/>
    <cellStyle name="Обычный" xfId="0" builtinId="0"/>
    <cellStyle name="Процентный" xfId="5" builtinId="5"/>
  </cellStyles>
  <dxfs count="5"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219075</xdr:rowOff>
    </xdr:from>
    <xdr:to>
      <xdr:col>1</xdr:col>
      <xdr:colOff>1549006</xdr:colOff>
      <xdr:row>0</xdr:row>
      <xdr:rowOff>2047875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81000" y="219074"/>
          <a:ext cx="1168006" cy="1828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</xdr:colOff>
      <xdr:row>58</xdr:row>
      <xdr:rowOff>42333</xdr:rowOff>
    </xdr:from>
    <xdr:to>
      <xdr:col>1</xdr:col>
      <xdr:colOff>13469408</xdr:colOff>
      <xdr:row>85</xdr:row>
      <xdr:rowOff>50799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85750" y="15536333"/>
          <a:ext cx="13458825" cy="71522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52917</xdr:colOff>
      <xdr:row>23</xdr:row>
      <xdr:rowOff>211667</xdr:rowOff>
    </xdr:from>
    <xdr:to>
      <xdr:col>1</xdr:col>
      <xdr:colOff>11587692</xdr:colOff>
      <xdr:row>50</xdr:row>
      <xdr:rowOff>128059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328084" y="6477000"/>
          <a:ext cx="11534775" cy="70601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96"/>
  <sheetViews>
    <sheetView tabSelected="1" zoomScale="60" zoomScaleNormal="60" workbookViewId="0">
      <pane ySplit="6" topLeftCell="A34" activePane="bottomLeft" state="frozen"/>
      <selection activeCell="C93" sqref="C93"/>
      <selection pane="bottomLeft" activeCell="D9" sqref="D9"/>
    </sheetView>
  </sheetViews>
  <sheetFormatPr defaultColWidth="10.875" defaultRowHeight="21" x14ac:dyDescent="0.35"/>
  <cols>
    <col min="1" max="1" width="24.625" style="2" customWidth="1"/>
    <col min="2" max="2" width="39.625" style="3" customWidth="1"/>
    <col min="3" max="3" width="78" style="4" customWidth="1"/>
    <col min="4" max="4" width="16.875" style="5" customWidth="1"/>
    <col min="5" max="5" width="13.5" style="6" bestFit="1" customWidth="1"/>
    <col min="6" max="6" width="12.5" style="7" bestFit="1" customWidth="1"/>
    <col min="7" max="7" width="10.125" style="8" bestFit="1" customWidth="1"/>
    <col min="8" max="8" width="14.125" style="8" bestFit="1" customWidth="1"/>
    <col min="9" max="9" width="13.125" style="9" customWidth="1"/>
    <col min="10" max="10" width="54.5" style="10" customWidth="1"/>
    <col min="11" max="11" width="10.875" style="1" customWidth="1"/>
    <col min="12" max="16384" width="10.875" style="1"/>
  </cols>
  <sheetData>
    <row r="1" spans="1:10" ht="20.25" x14ac:dyDescent="0.3">
      <c r="A1" s="11" t="s">
        <v>0</v>
      </c>
      <c r="B1" s="12"/>
      <c r="C1" s="13"/>
      <c r="D1" s="14"/>
      <c r="E1" s="13"/>
      <c r="F1" s="13"/>
      <c r="G1" s="13"/>
      <c r="H1" s="13"/>
      <c r="I1" s="15"/>
      <c r="J1" s="16"/>
    </row>
    <row r="2" spans="1:10" x14ac:dyDescent="0.3">
      <c r="A2" s="17" t="s">
        <v>1</v>
      </c>
      <c r="B2" s="18"/>
      <c r="C2" s="19"/>
    </row>
    <row r="3" spans="1:10" x14ac:dyDescent="0.3">
      <c r="A3" s="17" t="s">
        <v>2</v>
      </c>
      <c r="B3" s="20"/>
      <c r="C3" s="19"/>
    </row>
    <row r="4" spans="1:10" x14ac:dyDescent="0.3">
      <c r="A4" s="17" t="s">
        <v>3</v>
      </c>
      <c r="B4" s="21"/>
      <c r="C4" s="17"/>
      <c r="D4" s="22"/>
    </row>
    <row r="5" spans="1:10" s="23" customFormat="1" ht="54" x14ac:dyDescent="0.25">
      <c r="A5" s="24" t="s">
        <v>4</v>
      </c>
      <c r="B5" s="24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5" t="s">
        <v>10</v>
      </c>
      <c r="H5" s="25" t="s">
        <v>11</v>
      </c>
      <c r="I5" s="24" t="s">
        <v>12</v>
      </c>
      <c r="J5" s="24" t="s">
        <v>13</v>
      </c>
    </row>
    <row r="6" spans="1:10" s="26" customFormat="1" ht="51.95" customHeight="1" x14ac:dyDescent="0.25">
      <c r="A6" s="27"/>
      <c r="B6" s="27"/>
      <c r="C6" s="27"/>
      <c r="D6" s="28"/>
      <c r="E6" s="29"/>
      <c r="F6" s="30" t="s">
        <v>14</v>
      </c>
      <c r="G6" s="31"/>
      <c r="H6" s="31"/>
      <c r="I6" s="32"/>
      <c r="J6" s="33"/>
    </row>
    <row r="7" spans="1:10" s="34" customFormat="1" ht="20.25" x14ac:dyDescent="0.25">
      <c r="A7" s="35" t="s">
        <v>15</v>
      </c>
      <c r="B7" s="36"/>
      <c r="C7" s="36"/>
      <c r="D7" s="37"/>
      <c r="E7" s="38">
        <f>SUM(E9:E21)</f>
        <v>0</v>
      </c>
      <c r="F7" s="39">
        <v>40</v>
      </c>
      <c r="G7" s="40">
        <f>E7/F7</f>
        <v>0</v>
      </c>
      <c r="H7" s="40">
        <v>0.15</v>
      </c>
      <c r="I7" s="41">
        <f>SCORE_SCALE*H7*G7</f>
        <v>0</v>
      </c>
      <c r="J7" s="42"/>
    </row>
    <row r="8" spans="1:10" s="34" customFormat="1" ht="20.25" x14ac:dyDescent="0.25">
      <c r="A8" s="43"/>
      <c r="B8" s="44" t="s">
        <v>16</v>
      </c>
      <c r="C8" s="36"/>
      <c r="D8" s="37"/>
      <c r="E8" s="45"/>
      <c r="F8" s="46"/>
      <c r="G8" s="46"/>
      <c r="H8" s="46"/>
      <c r="I8" s="47"/>
      <c r="J8" s="42"/>
    </row>
    <row r="9" spans="1:10" s="34" customFormat="1" ht="105" x14ac:dyDescent="0.25">
      <c r="A9" s="43"/>
      <c r="B9" s="48" t="s">
        <v>17</v>
      </c>
      <c r="C9" s="4" t="s">
        <v>131</v>
      </c>
      <c r="D9" s="49">
        <v>0</v>
      </c>
      <c r="E9" s="96">
        <f t="shared" ref="E9" si="0">IF(ABS(D9)&gt;RUBRIC_SCALE,RUBRIC_SCALE,ABS(D9))</f>
        <v>0</v>
      </c>
      <c r="F9" s="50"/>
      <c r="G9" s="51"/>
      <c r="H9" s="51"/>
      <c r="I9" s="52"/>
      <c r="J9" s="53"/>
    </row>
    <row r="10" spans="1:10" s="34" customFormat="1" ht="48" customHeight="1" x14ac:dyDescent="0.25">
      <c r="A10" s="43"/>
      <c r="B10" s="54"/>
      <c r="C10" s="4" t="s">
        <v>136</v>
      </c>
      <c r="D10" s="49">
        <v>0</v>
      </c>
      <c r="E10" s="96">
        <f t="shared" ref="E10:E11" si="1">IF(ABS(D10)&gt;RUBRIC_SCALE,RUBRIC_SCALE,ABS(D10))</f>
        <v>0</v>
      </c>
      <c r="F10" s="50"/>
      <c r="G10" s="51"/>
      <c r="H10" s="51"/>
      <c r="I10" s="52"/>
      <c r="J10" s="53"/>
    </row>
    <row r="11" spans="1:10" s="34" customFormat="1" ht="30" x14ac:dyDescent="0.25">
      <c r="A11" s="43"/>
      <c r="B11" s="55"/>
      <c r="C11" s="4" t="s">
        <v>137</v>
      </c>
      <c r="D11" s="49">
        <v>0</v>
      </c>
      <c r="E11" s="96">
        <f t="shared" si="1"/>
        <v>0</v>
      </c>
      <c r="F11" s="50"/>
      <c r="G11" s="51"/>
      <c r="H11" s="51"/>
      <c r="I11" s="52"/>
      <c r="J11" s="53"/>
    </row>
    <row r="12" spans="1:10" s="34" customFormat="1" ht="15" customHeight="1" x14ac:dyDescent="0.25">
      <c r="A12" s="43"/>
      <c r="B12" s="144" t="s">
        <v>18</v>
      </c>
      <c r="C12" s="36"/>
      <c r="D12" s="37"/>
      <c r="E12" s="45"/>
      <c r="F12" s="42"/>
      <c r="G12" s="42"/>
      <c r="H12" s="42"/>
      <c r="I12" s="47"/>
      <c r="J12" s="36"/>
    </row>
    <row r="13" spans="1:10" s="34" customFormat="1" ht="21" customHeight="1" x14ac:dyDescent="0.25">
      <c r="A13" s="43"/>
      <c r="B13" s="144"/>
      <c r="C13" s="4" t="s">
        <v>19</v>
      </c>
      <c r="D13" s="49">
        <v>0</v>
      </c>
      <c r="E13" s="96">
        <f t="shared" ref="E13" si="2">IF(ABS(D13)&gt;RUBRIC_SCALE,RUBRIC_SCALE,ABS(D13))</f>
        <v>0</v>
      </c>
      <c r="F13" s="50"/>
      <c r="G13" s="51"/>
      <c r="H13" s="51"/>
      <c r="I13" s="52"/>
      <c r="J13" s="53"/>
    </row>
    <row r="14" spans="1:10" s="34" customFormat="1" ht="33" customHeight="1" x14ac:dyDescent="0.25">
      <c r="A14" s="43"/>
      <c r="B14" s="55"/>
      <c r="C14" s="4" t="s">
        <v>20</v>
      </c>
      <c r="D14" s="49">
        <v>0</v>
      </c>
      <c r="E14" s="96">
        <f t="shared" ref="E14:E15" si="3">IF(ABS(D14)&gt;RUBRIC_SCALE,RUBRIC_SCALE,ABS(D14))</f>
        <v>0</v>
      </c>
      <c r="F14" s="50"/>
      <c r="G14" s="51"/>
      <c r="H14" s="51"/>
      <c r="I14" s="52"/>
      <c r="J14" s="53"/>
    </row>
    <row r="15" spans="1:10" s="34" customFormat="1" ht="21" customHeight="1" x14ac:dyDescent="0.25">
      <c r="A15" s="43"/>
      <c r="B15" s="55"/>
      <c r="C15" s="4" t="s">
        <v>21</v>
      </c>
      <c r="D15" s="49">
        <v>0</v>
      </c>
      <c r="E15" s="96">
        <f t="shared" si="3"/>
        <v>0</v>
      </c>
      <c r="F15" s="50"/>
      <c r="G15" s="51"/>
      <c r="H15" s="51"/>
      <c r="I15" s="52"/>
      <c r="J15" s="53"/>
    </row>
    <row r="16" spans="1:10" s="34" customFormat="1" ht="15" customHeight="1" x14ac:dyDescent="0.25">
      <c r="A16" s="43"/>
      <c r="B16" s="44" t="s">
        <v>22</v>
      </c>
      <c r="C16" s="36"/>
      <c r="D16" s="37"/>
      <c r="E16" s="45"/>
      <c r="F16" s="46"/>
      <c r="G16" s="46"/>
      <c r="H16" s="46"/>
      <c r="I16" s="47"/>
      <c r="J16" s="36"/>
    </row>
    <row r="17" spans="1:10" s="34" customFormat="1" ht="21" customHeight="1" x14ac:dyDescent="0.25">
      <c r="A17" s="43"/>
      <c r="B17" s="55"/>
      <c r="C17" s="4" t="s">
        <v>23</v>
      </c>
      <c r="D17" s="49">
        <v>0</v>
      </c>
      <c r="E17" s="96">
        <f t="shared" ref="E17:E18" si="4">IF(ABS(D17)&gt;RUBRIC_SCALE,RUBRIC_SCALE,ABS(D17))</f>
        <v>0</v>
      </c>
      <c r="F17" s="50"/>
      <c r="G17" s="51"/>
      <c r="H17" s="51"/>
      <c r="I17" s="52"/>
      <c r="J17" s="53"/>
    </row>
    <row r="18" spans="1:10" s="34" customFormat="1" ht="33" customHeight="1" x14ac:dyDescent="0.25">
      <c r="A18" s="43"/>
      <c r="B18" s="55"/>
      <c r="C18" s="4" t="s">
        <v>24</v>
      </c>
      <c r="D18" s="49">
        <v>0</v>
      </c>
      <c r="E18" s="96">
        <f t="shared" si="4"/>
        <v>0</v>
      </c>
      <c r="F18" s="50"/>
      <c r="G18" s="51"/>
      <c r="H18" s="51"/>
      <c r="I18" s="52"/>
      <c r="J18" s="53"/>
    </row>
    <row r="19" spans="1:10" s="34" customFormat="1" ht="15" customHeight="1" x14ac:dyDescent="0.25">
      <c r="A19" s="43"/>
      <c r="B19" s="44" t="s">
        <v>25</v>
      </c>
      <c r="C19" s="36"/>
      <c r="D19" s="37"/>
      <c r="E19" s="45"/>
      <c r="F19" s="46"/>
      <c r="G19" s="46"/>
      <c r="H19" s="46"/>
      <c r="I19" s="47"/>
      <c r="J19" s="45"/>
    </row>
    <row r="20" spans="1:10" s="34" customFormat="1" ht="69.95" customHeight="1" x14ac:dyDescent="0.25">
      <c r="A20" s="43"/>
      <c r="B20" s="55"/>
      <c r="C20" s="4" t="s">
        <v>26</v>
      </c>
      <c r="D20" s="49">
        <v>0</v>
      </c>
      <c r="E20" s="96">
        <f t="shared" ref="E20:E21" si="5">IF(ABS(D20)&gt;RUBRIC_SCALE,RUBRIC_SCALE,ABS(D20))</f>
        <v>0</v>
      </c>
      <c r="F20" s="50"/>
      <c r="G20" s="51"/>
      <c r="H20" s="51"/>
      <c r="I20" s="52"/>
      <c r="J20" s="53"/>
    </row>
    <row r="21" spans="1:10" s="34" customFormat="1" ht="50.1" customHeight="1" x14ac:dyDescent="0.25">
      <c r="A21" s="43"/>
      <c r="B21" s="55"/>
      <c r="C21" s="4" t="s">
        <v>27</v>
      </c>
      <c r="D21" s="49">
        <v>0</v>
      </c>
      <c r="E21" s="96">
        <f t="shared" si="5"/>
        <v>0</v>
      </c>
      <c r="F21" s="50"/>
      <c r="G21" s="51"/>
      <c r="H21" s="51"/>
      <c r="I21" s="52"/>
      <c r="J21" s="53"/>
    </row>
    <row r="22" spans="1:10" s="34" customFormat="1" ht="15" customHeight="1" x14ac:dyDescent="0.25">
      <c r="A22" s="36" t="s">
        <v>28</v>
      </c>
      <c r="B22" s="36"/>
      <c r="C22" s="36"/>
      <c r="D22" s="37"/>
      <c r="E22" s="56">
        <f>SUM(E23:E26)</f>
        <v>0</v>
      </c>
      <c r="F22" s="39">
        <v>12</v>
      </c>
      <c r="G22" s="57">
        <f>E22/F22</f>
        <v>0</v>
      </c>
      <c r="H22" s="57">
        <v>0.1</v>
      </c>
      <c r="I22" s="41">
        <f>SCORE_SCALE*H22*G22</f>
        <v>0</v>
      </c>
      <c r="J22" s="36"/>
    </row>
    <row r="23" spans="1:10" s="34" customFormat="1" ht="30" customHeight="1" x14ac:dyDescent="0.25">
      <c r="A23" s="43"/>
      <c r="B23" s="44" t="s">
        <v>29</v>
      </c>
      <c r="C23" s="36"/>
      <c r="D23" s="37"/>
      <c r="E23" s="45"/>
      <c r="F23" s="46"/>
      <c r="G23" s="46"/>
      <c r="H23" s="46"/>
      <c r="I23" s="47"/>
      <c r="J23" s="36"/>
    </row>
    <row r="24" spans="1:10" s="34" customFormat="1" ht="36" customHeight="1" x14ac:dyDescent="0.25">
      <c r="A24" s="43"/>
      <c r="B24" s="55"/>
      <c r="C24" s="4" t="s">
        <v>138</v>
      </c>
      <c r="D24" s="49">
        <v>0</v>
      </c>
      <c r="E24" s="96">
        <f t="shared" ref="E24:E26" si="6">IF(ABS(D24)&gt;RUBRIC_SCALE,RUBRIC_SCALE,ABS(D24))</f>
        <v>0</v>
      </c>
      <c r="F24" s="50"/>
      <c r="G24" s="51"/>
      <c r="H24" s="51"/>
      <c r="I24" s="52"/>
      <c r="J24" s="53"/>
    </row>
    <row r="25" spans="1:10" s="34" customFormat="1" ht="38.25" customHeight="1" x14ac:dyDescent="0.25">
      <c r="A25" s="43"/>
      <c r="B25" s="55"/>
      <c r="C25" s="4" t="s">
        <v>30</v>
      </c>
      <c r="D25" s="49">
        <v>0</v>
      </c>
      <c r="E25" s="96">
        <f t="shared" si="6"/>
        <v>0</v>
      </c>
      <c r="F25" s="50"/>
      <c r="G25" s="51"/>
      <c r="H25" s="51"/>
      <c r="I25" s="52"/>
      <c r="J25" s="53"/>
    </row>
    <row r="26" spans="1:10" s="34" customFormat="1" ht="30" x14ac:dyDescent="0.25">
      <c r="A26" s="43"/>
      <c r="B26" s="55"/>
      <c r="C26" s="4" t="s">
        <v>132</v>
      </c>
      <c r="D26" s="49">
        <v>0</v>
      </c>
      <c r="E26" s="96">
        <f t="shared" si="6"/>
        <v>0</v>
      </c>
      <c r="F26" s="50"/>
      <c r="G26" s="51"/>
      <c r="H26" s="51"/>
      <c r="I26" s="52"/>
      <c r="J26" s="53"/>
    </row>
    <row r="27" spans="1:10" s="34" customFormat="1" ht="41.1" customHeight="1" x14ac:dyDescent="0.25">
      <c r="A27" s="58" t="s">
        <v>31</v>
      </c>
      <c r="B27" s="36"/>
      <c r="C27" s="36"/>
      <c r="D27" s="37"/>
      <c r="E27" s="56">
        <f>SUM(E29:E52)</f>
        <v>0</v>
      </c>
      <c r="F27" s="39">
        <v>60</v>
      </c>
      <c r="G27" s="57">
        <f>E27/F27</f>
        <v>0</v>
      </c>
      <c r="H27" s="57">
        <v>0.4</v>
      </c>
      <c r="I27" s="41">
        <f>SCORE_SCALE*H27*G27</f>
        <v>0</v>
      </c>
      <c r="J27" s="36"/>
    </row>
    <row r="28" spans="1:10" s="34" customFormat="1" ht="20.25" x14ac:dyDescent="0.25">
      <c r="A28" s="43"/>
      <c r="B28" s="44" t="s">
        <v>32</v>
      </c>
      <c r="C28" s="36"/>
      <c r="D28" s="37"/>
      <c r="E28" s="45"/>
      <c r="F28" s="42"/>
      <c r="G28" s="42"/>
      <c r="H28" s="42"/>
      <c r="I28" s="47"/>
      <c r="J28" s="36"/>
    </row>
    <row r="29" spans="1:10" s="34" customFormat="1" x14ac:dyDescent="0.25">
      <c r="A29" s="43"/>
      <c r="B29" s="55"/>
      <c r="C29" s="4" t="s">
        <v>33</v>
      </c>
      <c r="D29" s="49">
        <v>0</v>
      </c>
      <c r="E29" s="96">
        <f t="shared" ref="E29" si="7">IF(ABS(D29)&gt;RUBRIC_SCALE,RUBRIC_SCALE,ABS(D29))</f>
        <v>0</v>
      </c>
      <c r="F29" s="50"/>
      <c r="G29" s="51"/>
      <c r="H29" s="51"/>
      <c r="I29" s="52"/>
      <c r="J29" s="53"/>
    </row>
    <row r="30" spans="1:10" s="34" customFormat="1" ht="20.25" x14ac:dyDescent="0.25">
      <c r="A30" s="43"/>
      <c r="B30" s="44" t="s">
        <v>34</v>
      </c>
      <c r="C30" s="36"/>
      <c r="D30" s="37"/>
      <c r="E30" s="45"/>
      <c r="F30" s="46"/>
      <c r="G30" s="46"/>
      <c r="H30" s="46"/>
      <c r="I30" s="47"/>
      <c r="J30" s="36"/>
    </row>
    <row r="31" spans="1:10" s="34" customFormat="1" ht="33" customHeight="1" x14ac:dyDescent="0.25">
      <c r="A31" s="43"/>
      <c r="B31" s="55"/>
      <c r="C31" s="4" t="s">
        <v>35</v>
      </c>
      <c r="D31" s="49">
        <v>0</v>
      </c>
      <c r="E31" s="96">
        <f t="shared" ref="E31" si="8">IF(ABS(D31)&gt;RUBRIC_SCALE,RUBRIC_SCALE,ABS(D31))</f>
        <v>0</v>
      </c>
      <c r="F31" s="50"/>
      <c r="G31" s="51"/>
      <c r="H31" s="51"/>
      <c r="I31" s="52"/>
      <c r="J31" s="53"/>
    </row>
    <row r="32" spans="1:10" s="34" customFormat="1" ht="20.25" x14ac:dyDescent="0.25">
      <c r="A32" s="43"/>
      <c r="B32" s="44" t="s">
        <v>36</v>
      </c>
      <c r="C32" s="36"/>
      <c r="D32" s="37"/>
      <c r="E32" s="45"/>
      <c r="F32" s="46"/>
      <c r="G32" s="46"/>
      <c r="H32" s="46"/>
      <c r="I32" s="47"/>
      <c r="J32" s="36"/>
    </row>
    <row r="33" spans="1:10" s="34" customFormat="1" ht="30" x14ac:dyDescent="0.25">
      <c r="A33" s="43"/>
      <c r="B33" s="55"/>
      <c r="C33" s="59" t="s">
        <v>141</v>
      </c>
      <c r="D33" s="49">
        <v>0</v>
      </c>
      <c r="E33" s="96">
        <f t="shared" ref="E33" si="9">IF(ABS(D33)&gt;RUBRIC_SCALE,RUBRIC_SCALE,ABS(D33))</f>
        <v>0</v>
      </c>
      <c r="F33" s="50"/>
      <c r="G33" s="51"/>
      <c r="H33" s="51"/>
      <c r="I33" s="52"/>
      <c r="J33" s="53"/>
    </row>
    <row r="34" spans="1:10" s="34" customFormat="1" ht="20.25" x14ac:dyDescent="0.25">
      <c r="A34" s="43"/>
      <c r="B34" s="44" t="s">
        <v>37</v>
      </c>
      <c r="C34" s="36"/>
      <c r="D34" s="37"/>
      <c r="E34" s="45"/>
      <c r="F34" s="46"/>
      <c r="G34" s="46"/>
      <c r="H34" s="46"/>
      <c r="I34" s="47"/>
      <c r="J34" s="36"/>
    </row>
    <row r="35" spans="1:10" s="34" customFormat="1" ht="30" x14ac:dyDescent="0.25">
      <c r="A35" s="43"/>
      <c r="B35" s="55"/>
      <c r="C35" s="59" t="s">
        <v>38</v>
      </c>
      <c r="D35" s="49">
        <v>0</v>
      </c>
      <c r="E35" s="96">
        <f t="shared" ref="E35" si="10">IF(ABS(D35)&gt;RUBRIC_SCALE,RUBRIC_SCALE,ABS(D35))</f>
        <v>0</v>
      </c>
      <c r="F35" s="50"/>
      <c r="G35" s="51"/>
      <c r="H35" s="51"/>
      <c r="I35" s="52"/>
      <c r="J35" s="53"/>
    </row>
    <row r="36" spans="1:10" s="34" customFormat="1" ht="20.25" x14ac:dyDescent="0.25">
      <c r="A36" s="43"/>
      <c r="B36" s="44" t="s">
        <v>39</v>
      </c>
      <c r="C36" s="36"/>
      <c r="D36" s="37"/>
      <c r="E36" s="45"/>
      <c r="F36" s="46"/>
      <c r="G36" s="46"/>
      <c r="H36" s="46"/>
      <c r="I36" s="47"/>
      <c r="J36" s="36"/>
    </row>
    <row r="37" spans="1:10" s="34" customFormat="1" ht="30" x14ac:dyDescent="0.25">
      <c r="A37" s="43"/>
      <c r="B37" s="55"/>
      <c r="C37" s="59" t="s">
        <v>133</v>
      </c>
      <c r="D37" s="49">
        <v>0</v>
      </c>
      <c r="E37" s="96">
        <f t="shared" ref="E37" si="11">IF(ABS(D37)&gt;RUBRIC_SCALE,RUBRIC_SCALE,ABS(D37))</f>
        <v>0</v>
      </c>
      <c r="F37" s="50"/>
      <c r="G37" s="51"/>
      <c r="H37" s="51"/>
      <c r="I37" s="52"/>
      <c r="J37" s="60"/>
    </row>
    <row r="38" spans="1:10" s="34" customFormat="1" ht="31.5" x14ac:dyDescent="0.25">
      <c r="A38" s="43"/>
      <c r="B38" s="44" t="s">
        <v>40</v>
      </c>
      <c r="C38" s="36"/>
      <c r="D38" s="37"/>
      <c r="E38" s="45"/>
      <c r="F38" s="46"/>
      <c r="G38" s="46"/>
      <c r="H38" s="46"/>
      <c r="I38" s="47"/>
      <c r="J38" s="36"/>
    </row>
    <row r="39" spans="1:10" s="34" customFormat="1" x14ac:dyDescent="0.25">
      <c r="A39" s="43"/>
      <c r="B39" s="55"/>
      <c r="C39" s="59" t="s">
        <v>41</v>
      </c>
      <c r="D39" s="49">
        <v>0</v>
      </c>
      <c r="E39" s="96">
        <f t="shared" ref="E39" si="12">IF(ABS(D39)&gt;RUBRIC_SCALE,RUBRIC_SCALE,ABS(D39))</f>
        <v>0</v>
      </c>
      <c r="F39" s="50"/>
      <c r="G39" s="51"/>
      <c r="H39" s="51"/>
      <c r="I39" s="52"/>
      <c r="J39" s="53"/>
    </row>
    <row r="40" spans="1:10" s="34" customFormat="1" ht="33.75" customHeight="1" x14ac:dyDescent="0.25">
      <c r="A40" s="43"/>
      <c r="B40" s="55"/>
      <c r="C40" s="59" t="s">
        <v>42</v>
      </c>
      <c r="D40" s="49">
        <v>0</v>
      </c>
      <c r="E40" s="96">
        <f t="shared" ref="E40:E41" si="13">IF(ABS(D40)&gt;RUBRIC_SCALE,RUBRIC_SCALE,ABS(D40))</f>
        <v>0</v>
      </c>
      <c r="F40" s="50"/>
      <c r="G40" s="51"/>
      <c r="H40" s="51"/>
      <c r="I40" s="52"/>
      <c r="J40" s="60"/>
    </row>
    <row r="41" spans="1:10" s="34" customFormat="1" ht="30" x14ac:dyDescent="0.25">
      <c r="A41" s="43"/>
      <c r="B41" s="55"/>
      <c r="C41" s="59" t="s">
        <v>43</v>
      </c>
      <c r="D41" s="49">
        <v>0</v>
      </c>
      <c r="E41" s="96">
        <f t="shared" si="13"/>
        <v>0</v>
      </c>
      <c r="F41" s="50"/>
      <c r="G41" s="51"/>
      <c r="H41" s="51"/>
      <c r="I41" s="52"/>
      <c r="J41" s="53"/>
    </row>
    <row r="42" spans="1:10" s="34" customFormat="1" ht="20.25" x14ac:dyDescent="0.25">
      <c r="A42" s="43"/>
      <c r="B42" s="44" t="s">
        <v>44</v>
      </c>
      <c r="C42" s="36"/>
      <c r="D42" s="37"/>
      <c r="E42" s="45"/>
      <c r="F42" s="46"/>
      <c r="G42" s="46"/>
      <c r="H42" s="46"/>
      <c r="I42" s="47"/>
      <c r="J42" s="36"/>
    </row>
    <row r="43" spans="1:10" s="34" customFormat="1" x14ac:dyDescent="0.25">
      <c r="A43" s="43"/>
      <c r="B43" s="55"/>
      <c r="C43" s="59" t="s">
        <v>45</v>
      </c>
      <c r="D43" s="49">
        <v>0</v>
      </c>
      <c r="E43" s="96">
        <f t="shared" ref="E43:E44" si="14">IF(ABS(D43)&gt;RUBRIC_SCALE,RUBRIC_SCALE,ABS(D43))</f>
        <v>0</v>
      </c>
      <c r="F43" s="50"/>
      <c r="G43" s="51"/>
      <c r="H43" s="51"/>
      <c r="I43" s="52"/>
      <c r="J43" s="53"/>
    </row>
    <row r="44" spans="1:10" s="34" customFormat="1" ht="30" x14ac:dyDescent="0.25">
      <c r="A44" s="43"/>
      <c r="B44" s="55"/>
      <c r="C44" s="59" t="s">
        <v>46</v>
      </c>
      <c r="D44" s="49">
        <v>0</v>
      </c>
      <c r="E44" s="96">
        <f t="shared" si="14"/>
        <v>0</v>
      </c>
      <c r="F44" s="50"/>
      <c r="G44" s="51"/>
      <c r="H44" s="51"/>
      <c r="I44" s="52"/>
      <c r="J44" s="60"/>
    </row>
    <row r="45" spans="1:10" s="34" customFormat="1" ht="20.25" x14ac:dyDescent="0.25">
      <c r="A45" s="43"/>
      <c r="B45" s="44" t="s">
        <v>47</v>
      </c>
      <c r="C45" s="36"/>
      <c r="D45" s="37"/>
      <c r="E45" s="45"/>
      <c r="F45" s="46"/>
      <c r="G45" s="46"/>
      <c r="H45" s="46"/>
      <c r="I45" s="47"/>
      <c r="J45" s="36"/>
    </row>
    <row r="46" spans="1:10" s="34" customFormat="1" ht="30" x14ac:dyDescent="0.25">
      <c r="A46" s="43"/>
      <c r="B46" s="55"/>
      <c r="C46" s="59" t="s">
        <v>48</v>
      </c>
      <c r="D46" s="49">
        <v>0</v>
      </c>
      <c r="E46" s="96">
        <f t="shared" ref="E46" si="15">IF(ABS(D46)&gt;RUBRIC_SCALE,RUBRIC_SCALE,ABS(D46))</f>
        <v>0</v>
      </c>
      <c r="F46" s="50"/>
      <c r="G46" s="51"/>
      <c r="H46" s="51"/>
      <c r="I46" s="52"/>
      <c r="J46" s="53"/>
    </row>
    <row r="47" spans="1:10" s="34" customFormat="1" ht="20.25" x14ac:dyDescent="0.25">
      <c r="A47" s="43"/>
      <c r="B47" s="44" t="s">
        <v>49</v>
      </c>
      <c r="C47" s="36"/>
      <c r="D47" s="37"/>
      <c r="E47" s="45"/>
      <c r="F47" s="46"/>
      <c r="G47" s="46"/>
      <c r="H47" s="46"/>
      <c r="I47" s="47"/>
      <c r="J47" s="36"/>
    </row>
    <row r="48" spans="1:10" s="34" customFormat="1" x14ac:dyDescent="0.25">
      <c r="A48" s="43"/>
      <c r="B48" s="55"/>
      <c r="C48" s="59" t="s">
        <v>50</v>
      </c>
      <c r="D48" s="49">
        <v>0</v>
      </c>
      <c r="E48" s="96">
        <f t="shared" ref="E48:E49" si="16">IF(ABS(D48)&gt;RUBRIC_SCALE,RUBRIC_SCALE,ABS(D48))</f>
        <v>0</v>
      </c>
      <c r="F48" s="50"/>
      <c r="G48" s="51"/>
      <c r="H48" s="51"/>
      <c r="I48" s="52"/>
      <c r="J48" s="53"/>
    </row>
    <row r="49" spans="1:10" s="34" customFormat="1" ht="33.75" customHeight="1" x14ac:dyDescent="0.25">
      <c r="A49" s="43"/>
      <c r="B49" s="55"/>
      <c r="C49" s="59" t="s">
        <v>51</v>
      </c>
      <c r="D49" s="49">
        <v>0</v>
      </c>
      <c r="E49" s="96">
        <f t="shared" si="16"/>
        <v>0</v>
      </c>
      <c r="F49" s="50"/>
      <c r="G49" s="51"/>
      <c r="H49" s="51"/>
      <c r="I49" s="52"/>
      <c r="J49" s="60"/>
    </row>
    <row r="50" spans="1:10" s="34" customFormat="1" ht="31.5" x14ac:dyDescent="0.25">
      <c r="A50" s="43"/>
      <c r="B50" s="44" t="s">
        <v>52</v>
      </c>
      <c r="C50" s="36"/>
      <c r="D50" s="37"/>
      <c r="E50" s="45"/>
      <c r="F50" s="46"/>
      <c r="G50" s="46"/>
      <c r="H50" s="46"/>
      <c r="I50" s="47"/>
      <c r="J50" s="36"/>
    </row>
    <row r="51" spans="1:10" s="34" customFormat="1" ht="46.5" customHeight="1" x14ac:dyDescent="0.25">
      <c r="A51" s="43"/>
      <c r="B51" s="55"/>
      <c r="C51" s="4" t="s">
        <v>53</v>
      </c>
      <c r="D51" s="49">
        <v>0</v>
      </c>
      <c r="E51" s="96">
        <f t="shared" ref="E51:E52" si="17">IF(ABS(D51)&gt;RUBRIC_SCALE,RUBRIC_SCALE,ABS(D51))</f>
        <v>0</v>
      </c>
      <c r="F51" s="50"/>
      <c r="G51" s="51"/>
      <c r="H51" s="51"/>
      <c r="I51" s="52"/>
      <c r="J51" s="53"/>
    </row>
    <row r="52" spans="1:10" s="34" customFormat="1" ht="45" x14ac:dyDescent="0.25">
      <c r="A52" s="43"/>
      <c r="B52" s="55"/>
      <c r="C52" s="4" t="s">
        <v>54</v>
      </c>
      <c r="D52" s="49">
        <v>0</v>
      </c>
      <c r="E52" s="96">
        <f t="shared" si="17"/>
        <v>0</v>
      </c>
      <c r="F52" s="50"/>
      <c r="G52" s="51"/>
      <c r="H52" s="51"/>
      <c r="I52" s="52"/>
      <c r="J52" s="53"/>
    </row>
    <row r="53" spans="1:10" s="34" customFormat="1" ht="30" customHeight="1" x14ac:dyDescent="0.25">
      <c r="A53" s="58" t="s">
        <v>55</v>
      </c>
      <c r="B53" s="36"/>
      <c r="C53" s="36"/>
      <c r="D53" s="37"/>
      <c r="E53" s="56">
        <f>SUM(E55:E55)</f>
        <v>0</v>
      </c>
      <c r="F53" s="39">
        <v>1</v>
      </c>
      <c r="G53" s="57">
        <f>E53/F53</f>
        <v>0</v>
      </c>
      <c r="H53" s="57">
        <v>0.05</v>
      </c>
      <c r="I53" s="41">
        <f>SCORE_SCALE*H53*G53</f>
        <v>0</v>
      </c>
      <c r="J53" s="36"/>
    </row>
    <row r="54" spans="1:10" s="34" customFormat="1" ht="31.5" x14ac:dyDescent="0.25">
      <c r="A54" s="43"/>
      <c r="B54" s="44" t="s">
        <v>56</v>
      </c>
      <c r="C54" s="36"/>
      <c r="D54" s="37"/>
      <c r="E54" s="45"/>
      <c r="F54" s="42"/>
      <c r="G54" s="42"/>
      <c r="H54" s="42"/>
      <c r="I54" s="47"/>
      <c r="J54" s="36"/>
    </row>
    <row r="55" spans="1:10" s="34" customFormat="1" x14ac:dyDescent="0.25">
      <c r="A55" s="43"/>
      <c r="B55" s="143" t="s">
        <v>57</v>
      </c>
      <c r="C55" s="4" t="s">
        <v>134</v>
      </c>
      <c r="D55" s="49">
        <v>0</v>
      </c>
      <c r="E55" s="96">
        <f t="shared" ref="E55" si="18">IF(ABS(D55)&gt;RUBRIC_SCALE,RUBRIC_SCALE,ABS(D55))</f>
        <v>0</v>
      </c>
      <c r="F55" s="50"/>
      <c r="G55" s="51"/>
      <c r="H55" s="51"/>
      <c r="I55" s="52"/>
      <c r="J55" s="53"/>
    </row>
    <row r="56" spans="1:10" s="34" customFormat="1" ht="20.25" x14ac:dyDescent="0.25">
      <c r="A56" s="36" t="s">
        <v>58</v>
      </c>
      <c r="B56" s="36"/>
      <c r="C56" s="36"/>
      <c r="D56" s="37"/>
      <c r="E56" s="56">
        <f>SUM(E58:E61)</f>
        <v>0</v>
      </c>
      <c r="F56" s="39">
        <v>12</v>
      </c>
      <c r="G56" s="57">
        <f>E56/F56</f>
        <v>0</v>
      </c>
      <c r="H56" s="57">
        <v>0.1</v>
      </c>
      <c r="I56" s="41">
        <f>SCORE_SCALE*H56*G56</f>
        <v>0</v>
      </c>
      <c r="J56" s="36"/>
    </row>
    <row r="57" spans="1:10" s="34" customFormat="1" ht="20.25" x14ac:dyDescent="0.25">
      <c r="A57" s="43"/>
      <c r="B57" s="44" t="s">
        <v>59</v>
      </c>
      <c r="C57" s="36"/>
      <c r="D57" s="37"/>
      <c r="E57" s="45"/>
      <c r="F57" s="46"/>
      <c r="G57" s="46"/>
      <c r="H57" s="46"/>
      <c r="I57" s="47"/>
      <c r="J57" s="36"/>
    </row>
    <row r="58" spans="1:10" s="34" customFormat="1" ht="45" x14ac:dyDescent="0.25">
      <c r="A58" s="43"/>
      <c r="B58" s="55"/>
      <c r="C58" s="4" t="s">
        <v>60</v>
      </c>
      <c r="D58" s="49">
        <v>0</v>
      </c>
      <c r="E58" s="96">
        <f t="shared" ref="E58:E59" si="19">IF(ABS(D58)&gt;RUBRIC_SCALE,RUBRIC_SCALE,ABS(D58))</f>
        <v>0</v>
      </c>
      <c r="F58" s="50"/>
      <c r="G58" s="51"/>
      <c r="H58" s="51"/>
      <c r="I58" s="52"/>
      <c r="J58" s="53"/>
    </row>
    <row r="59" spans="1:10" s="34" customFormat="1" ht="33" customHeight="1" x14ac:dyDescent="0.25">
      <c r="A59" s="43"/>
      <c r="B59" s="55"/>
      <c r="C59" s="4" t="s">
        <v>140</v>
      </c>
      <c r="D59" s="49">
        <v>0</v>
      </c>
      <c r="E59" s="96">
        <f t="shared" si="19"/>
        <v>0</v>
      </c>
      <c r="F59" s="61"/>
      <c r="G59" s="62"/>
      <c r="H59" s="62"/>
      <c r="I59" s="63"/>
      <c r="J59" s="53"/>
    </row>
    <row r="60" spans="1:10" s="34" customFormat="1" ht="20.25" x14ac:dyDescent="0.25">
      <c r="A60" s="43"/>
      <c r="B60" s="44" t="s">
        <v>139</v>
      </c>
      <c r="C60" s="36"/>
      <c r="D60" s="37"/>
      <c r="E60" s="45"/>
      <c r="F60" s="46"/>
      <c r="G60" s="46"/>
      <c r="H60" s="46"/>
      <c r="I60" s="47"/>
      <c r="J60" s="36"/>
    </row>
    <row r="61" spans="1:10" s="34" customFormat="1" ht="21" customHeight="1" x14ac:dyDescent="0.25">
      <c r="A61" s="43"/>
      <c r="B61" s="55"/>
      <c r="C61" s="59" t="s">
        <v>61</v>
      </c>
      <c r="D61" s="49">
        <v>0</v>
      </c>
      <c r="E61" s="96">
        <f t="shared" ref="E61" si="20">IF(ABS(D61)&gt;RUBRIC_SCALE,RUBRIC_SCALE,ABS(D61))</f>
        <v>0</v>
      </c>
      <c r="F61" s="50"/>
      <c r="G61" s="51"/>
      <c r="H61" s="51"/>
      <c r="I61" s="52"/>
      <c r="J61" s="53"/>
    </row>
    <row r="62" spans="1:10" s="34" customFormat="1" ht="20.25" x14ac:dyDescent="0.25">
      <c r="A62" s="58" t="s">
        <v>62</v>
      </c>
      <c r="B62" s="64"/>
      <c r="C62" s="36"/>
      <c r="D62" s="37"/>
      <c r="E62" s="56">
        <f>SUM(E64:E65)</f>
        <v>0</v>
      </c>
      <c r="F62" s="39">
        <v>8</v>
      </c>
      <c r="G62" s="57">
        <f>E62/F62</f>
        <v>0</v>
      </c>
      <c r="H62" s="57">
        <v>0.1</v>
      </c>
      <c r="I62" s="41">
        <f>SCORE_SCALE*H62*G62</f>
        <v>0</v>
      </c>
      <c r="J62" s="36"/>
    </row>
    <row r="63" spans="1:10" s="34" customFormat="1" ht="31.5" x14ac:dyDescent="0.25">
      <c r="A63" s="65"/>
      <c r="B63" s="44" t="s">
        <v>63</v>
      </c>
      <c r="C63" s="36"/>
      <c r="D63" s="37"/>
      <c r="E63" s="45"/>
      <c r="F63" s="46"/>
      <c r="G63" s="46"/>
      <c r="H63" s="46"/>
      <c r="I63" s="47"/>
      <c r="J63" s="36"/>
    </row>
    <row r="64" spans="1:10" s="34" customFormat="1" ht="21" customHeight="1" x14ac:dyDescent="0.25">
      <c r="A64" s="65"/>
      <c r="B64" s="55"/>
      <c r="C64" s="4" t="s">
        <v>135</v>
      </c>
      <c r="D64" s="49">
        <v>0</v>
      </c>
      <c r="E64" s="96">
        <f t="shared" ref="E64" si="21">IF(ABS(D64)&gt;RUBRIC_SCALE,RUBRIC_SCALE,ABS(D64))</f>
        <v>0</v>
      </c>
      <c r="F64" s="50"/>
      <c r="G64" s="51"/>
      <c r="H64" s="51"/>
      <c r="I64" s="52"/>
      <c r="J64" s="53"/>
    </row>
    <row r="65" spans="1:10" s="34" customFormat="1" ht="30" x14ac:dyDescent="0.25">
      <c r="A65" s="43"/>
      <c r="B65" s="55"/>
      <c r="C65" s="4" t="s">
        <v>64</v>
      </c>
      <c r="D65" s="49">
        <v>0</v>
      </c>
      <c r="E65" s="96">
        <f t="shared" ref="E65" si="22">IF(ABS(D65)&gt;RUBRIC_SCALE,RUBRIC_SCALE,ABS(D65))</f>
        <v>0</v>
      </c>
      <c r="F65" s="50"/>
      <c r="G65" s="51"/>
      <c r="H65" s="51"/>
      <c r="I65" s="52"/>
      <c r="J65" s="53"/>
    </row>
    <row r="66" spans="1:10" s="34" customFormat="1" ht="20.25" x14ac:dyDescent="0.25">
      <c r="A66" s="36" t="s">
        <v>65</v>
      </c>
      <c r="B66" s="145" t="s">
        <v>66</v>
      </c>
      <c r="C66" s="146"/>
      <c r="D66" s="37"/>
      <c r="E66" s="66">
        <f>SUM(E67:E69)</f>
        <v>0</v>
      </c>
      <c r="F66" s="39">
        <v>8</v>
      </c>
      <c r="G66" s="57">
        <f>E66/F66</f>
        <v>0</v>
      </c>
      <c r="H66" s="67">
        <v>0.1</v>
      </c>
      <c r="I66" s="41">
        <f>SCORE_SCALE*H66*G66</f>
        <v>0</v>
      </c>
      <c r="J66" s="36"/>
    </row>
    <row r="67" spans="1:10" s="34" customFormat="1" ht="20.25" x14ac:dyDescent="0.25">
      <c r="A67" s="43"/>
      <c r="B67" s="44" t="s">
        <v>67</v>
      </c>
      <c r="C67" s="36"/>
      <c r="D67" s="37"/>
      <c r="E67" s="45"/>
      <c r="F67" s="46"/>
      <c r="G67" s="46"/>
      <c r="H67" s="46"/>
      <c r="I67" s="47"/>
      <c r="J67" s="36"/>
    </row>
    <row r="68" spans="1:10" s="34" customFormat="1" ht="21" customHeight="1" x14ac:dyDescent="0.25">
      <c r="A68" s="43"/>
      <c r="B68" s="55"/>
      <c r="C68" s="4" t="s">
        <v>68</v>
      </c>
      <c r="D68" s="49">
        <v>0</v>
      </c>
      <c r="E68" s="96">
        <f t="shared" ref="E68:E69" si="23">IF(ABS(D68)&gt;RUBRIC_SCALE,RUBRIC_SCALE,ABS(D68))</f>
        <v>0</v>
      </c>
      <c r="F68" s="61"/>
      <c r="G68" s="62"/>
      <c r="H68" s="62"/>
      <c r="I68" s="63"/>
      <c r="J68" s="53"/>
    </row>
    <row r="69" spans="1:10" s="34" customFormat="1" ht="34.5" customHeight="1" x14ac:dyDescent="0.25">
      <c r="A69" s="43"/>
      <c r="B69" s="55"/>
      <c r="C69" s="4" t="s">
        <v>69</v>
      </c>
      <c r="D69" s="49">
        <v>0</v>
      </c>
      <c r="E69" s="96">
        <f t="shared" si="23"/>
        <v>0</v>
      </c>
      <c r="F69" s="50"/>
      <c r="G69" s="51"/>
      <c r="H69" s="51"/>
      <c r="I69" s="52"/>
      <c r="J69" s="53"/>
    </row>
    <row r="70" spans="1:10" s="34" customFormat="1" ht="21.75" thickBot="1" x14ac:dyDescent="0.3">
      <c r="A70" s="68"/>
      <c r="B70" s="68"/>
      <c r="C70" s="68"/>
      <c r="D70" s="69"/>
      <c r="E70" s="68"/>
      <c r="F70" s="70"/>
      <c r="G70" s="71"/>
      <c r="H70" s="71"/>
      <c r="I70" s="72"/>
      <c r="J70" s="68"/>
    </row>
    <row r="71" spans="1:10" s="34" customFormat="1" ht="26.25" x14ac:dyDescent="0.25">
      <c r="A71" s="73"/>
      <c r="B71" s="73"/>
      <c r="C71" s="73"/>
      <c r="D71" s="74"/>
      <c r="E71" s="75">
        <f>SUM(E7:E69)/2</f>
        <v>0</v>
      </c>
      <c r="F71" s="76">
        <f>SUM(F7:F69)</f>
        <v>141</v>
      </c>
      <c r="G71" s="77"/>
      <c r="H71" s="77">
        <f>SUM(H7:H69)</f>
        <v>1</v>
      </c>
      <c r="I71" s="78">
        <f>SUM(I7:I69)</f>
        <v>0</v>
      </c>
      <c r="J71" s="79" t="s">
        <v>70</v>
      </c>
    </row>
    <row r="72" spans="1:10" s="34" customFormat="1" ht="37.5" x14ac:dyDescent="0.25">
      <c r="A72" s="73"/>
      <c r="B72" s="73"/>
      <c r="C72" s="73"/>
      <c r="D72" s="74"/>
      <c r="E72" s="80" t="s">
        <v>71</v>
      </c>
      <c r="F72" s="81" t="s">
        <v>72</v>
      </c>
      <c r="G72" s="82"/>
      <c r="H72" s="82" t="s">
        <v>73</v>
      </c>
      <c r="I72" s="83"/>
      <c r="J72" s="73"/>
    </row>
    <row r="73" spans="1:10" s="34" customFormat="1" ht="30" customHeight="1" x14ac:dyDescent="0.25">
      <c r="A73" s="84"/>
      <c r="B73" s="84"/>
      <c r="C73" s="84"/>
      <c r="D73" s="85"/>
      <c r="E73" s="84"/>
      <c r="F73" s="33"/>
      <c r="G73" s="33"/>
      <c r="H73" s="25"/>
      <c r="I73" s="85"/>
      <c r="J73" s="85"/>
    </row>
    <row r="74" spans="1:10" s="34" customFormat="1" ht="40.5" x14ac:dyDescent="0.25">
      <c r="A74" s="86" t="s">
        <v>74</v>
      </c>
      <c r="B74" s="87"/>
      <c r="C74" s="87"/>
      <c r="D74" s="37" t="s">
        <v>75</v>
      </c>
      <c r="E74" s="88">
        <f>SUM(E75:E78)</f>
        <v>0</v>
      </c>
      <c r="F74" s="89">
        <v>16</v>
      </c>
      <c r="G74" s="90"/>
      <c r="H74" s="91">
        <v>1</v>
      </c>
      <c r="I74" s="92">
        <f>E74*H74</f>
        <v>0</v>
      </c>
      <c r="J74" s="93" t="s">
        <v>76</v>
      </c>
    </row>
    <row r="75" spans="1:10" s="34" customFormat="1" ht="30" x14ac:dyDescent="0.25">
      <c r="A75" s="94"/>
      <c r="B75" s="95"/>
      <c r="C75" s="4" t="s">
        <v>77</v>
      </c>
      <c r="D75" s="49">
        <v>0</v>
      </c>
      <c r="E75" s="96">
        <f t="shared" ref="E75:E78" si="24">IF(ABS(D75)&gt;RUBRIC_SCALE,RUBRIC_SCALE,ABS(D75))</f>
        <v>0</v>
      </c>
      <c r="F75" s="73"/>
      <c r="G75" s="97"/>
      <c r="H75" s="97"/>
      <c r="I75" s="52"/>
      <c r="J75" s="53"/>
    </row>
    <row r="76" spans="1:10" s="34" customFormat="1" ht="45" x14ac:dyDescent="0.25">
      <c r="A76" s="94"/>
      <c r="B76" s="95"/>
      <c r="C76" s="4" t="s">
        <v>78</v>
      </c>
      <c r="D76" s="49">
        <v>0</v>
      </c>
      <c r="E76" s="96">
        <f t="shared" si="24"/>
        <v>0</v>
      </c>
      <c r="F76" s="73"/>
      <c r="G76" s="97"/>
      <c r="H76" s="97"/>
      <c r="I76" s="52"/>
      <c r="J76" s="53"/>
    </row>
    <row r="77" spans="1:10" s="34" customFormat="1" ht="30" x14ac:dyDescent="0.25">
      <c r="A77" s="94"/>
      <c r="B77" s="95"/>
      <c r="C77" s="4" t="s">
        <v>79</v>
      </c>
      <c r="D77" s="49">
        <v>0</v>
      </c>
      <c r="E77" s="96">
        <f t="shared" si="24"/>
        <v>0</v>
      </c>
      <c r="F77" s="73"/>
      <c r="G77" s="97"/>
      <c r="H77" s="97"/>
      <c r="I77" s="52"/>
      <c r="J77" s="53"/>
    </row>
    <row r="78" spans="1:10" s="34" customFormat="1" x14ac:dyDescent="0.25">
      <c r="A78" s="94"/>
      <c r="B78" s="95"/>
      <c r="C78" s="4" t="s">
        <v>80</v>
      </c>
      <c r="D78" s="49">
        <v>0</v>
      </c>
      <c r="E78" s="96">
        <f t="shared" si="24"/>
        <v>0</v>
      </c>
      <c r="F78" s="73"/>
      <c r="G78" s="97"/>
      <c r="H78" s="97"/>
      <c r="I78" s="52"/>
      <c r="J78" s="53"/>
    </row>
    <row r="79" spans="1:10" s="34" customFormat="1" ht="40.5" x14ac:dyDescent="0.25">
      <c r="A79" s="87" t="s">
        <v>81</v>
      </c>
      <c r="B79" s="87"/>
      <c r="C79" s="87"/>
      <c r="D79" s="37" t="s">
        <v>75</v>
      </c>
      <c r="E79" s="98">
        <f>-1*ABS(SUM(E80:E82))</f>
        <v>0</v>
      </c>
      <c r="F79" s="89">
        <f>RUBRIC_SCALE*3</f>
        <v>12</v>
      </c>
      <c r="G79" s="90"/>
      <c r="H79" s="91">
        <v>1</v>
      </c>
      <c r="I79" s="92">
        <f>E79*H79</f>
        <v>0</v>
      </c>
      <c r="J79" s="93" t="s">
        <v>82</v>
      </c>
    </row>
    <row r="80" spans="1:10" ht="33" customHeight="1" x14ac:dyDescent="0.25">
      <c r="A80" s="43"/>
      <c r="B80" s="55"/>
      <c r="C80" s="4" t="s">
        <v>83</v>
      </c>
      <c r="D80" s="49">
        <v>0</v>
      </c>
      <c r="E80" s="96">
        <f t="shared" ref="E80:E82" si="25">IF(ABS(D80)&gt;RUBRIC_SCALE,RUBRIC_SCALE,ABS(D80))</f>
        <v>0</v>
      </c>
      <c r="F80" s="99"/>
      <c r="G80" s="100"/>
      <c r="H80" s="100"/>
      <c r="I80" s="52"/>
      <c r="J80" s="53"/>
    </row>
    <row r="81" spans="1:10" ht="33" customHeight="1" x14ac:dyDescent="0.25">
      <c r="A81" s="43"/>
      <c r="B81" s="55"/>
      <c r="C81" s="4" t="s">
        <v>84</v>
      </c>
      <c r="D81" s="49">
        <v>0</v>
      </c>
      <c r="E81" s="96">
        <f t="shared" si="25"/>
        <v>0</v>
      </c>
      <c r="F81" s="99"/>
      <c r="G81" s="100"/>
      <c r="H81" s="100"/>
      <c r="I81" s="52"/>
      <c r="J81" s="53"/>
    </row>
    <row r="82" spans="1:10" ht="33" customHeight="1" x14ac:dyDescent="0.25">
      <c r="A82" s="43"/>
      <c r="B82" s="55"/>
      <c r="C82" s="4" t="s">
        <v>85</v>
      </c>
      <c r="D82" s="49">
        <v>0</v>
      </c>
      <c r="E82" s="96">
        <f t="shared" si="25"/>
        <v>0</v>
      </c>
      <c r="F82" s="99"/>
      <c r="G82" s="100"/>
      <c r="H82" s="100"/>
      <c r="I82" s="52"/>
      <c r="J82" s="53"/>
    </row>
    <row r="83" spans="1:10" ht="20.25" x14ac:dyDescent="0.25">
      <c r="A83" s="101"/>
      <c r="B83" s="102"/>
      <c r="C83" s="103"/>
      <c r="D83" s="104"/>
      <c r="E83" s="105"/>
      <c r="F83" s="106"/>
      <c r="G83" s="106"/>
      <c r="H83" s="106"/>
      <c r="I83" s="107"/>
      <c r="J83" s="108"/>
    </row>
    <row r="84" spans="1:10" ht="27.75" x14ac:dyDescent="0.25">
      <c r="A84" s="109"/>
      <c r="B84" s="109"/>
      <c r="C84" s="109"/>
      <c r="D84" s="110"/>
      <c r="E84" s="109"/>
      <c r="F84" s="109"/>
      <c r="G84" s="109"/>
      <c r="H84" s="109"/>
      <c r="I84" s="111">
        <f>SUM(I71:I82)/2</f>
        <v>0</v>
      </c>
      <c r="J84" s="112" t="s">
        <v>86</v>
      </c>
    </row>
    <row r="85" spans="1:10" x14ac:dyDescent="0.35">
      <c r="A85" s="113" t="s">
        <v>87</v>
      </c>
      <c r="B85" s="109"/>
      <c r="C85" s="109"/>
      <c r="D85" s="110"/>
      <c r="E85" s="109"/>
      <c r="F85" s="109"/>
      <c r="G85" s="109"/>
      <c r="H85" s="109"/>
      <c r="I85" s="114"/>
      <c r="J85" s="115"/>
    </row>
    <row r="86" spans="1:10" ht="35.1" customHeight="1" x14ac:dyDescent="0.25">
      <c r="A86" s="147"/>
      <c r="B86" s="147"/>
      <c r="C86" s="147"/>
      <c r="D86" s="147"/>
      <c r="E86" s="147"/>
      <c r="F86" s="147"/>
      <c r="G86" s="147"/>
      <c r="H86" s="147"/>
      <c r="I86" s="147"/>
      <c r="J86" s="147"/>
    </row>
    <row r="87" spans="1:10" ht="35.1" customHeight="1" x14ac:dyDescent="0.25">
      <c r="A87" s="147"/>
      <c r="B87" s="147"/>
      <c r="C87" s="147"/>
      <c r="D87" s="147"/>
      <c r="E87" s="147"/>
      <c r="F87" s="147"/>
      <c r="G87" s="147"/>
      <c r="H87" s="147"/>
      <c r="I87" s="147"/>
      <c r="J87" s="147"/>
    </row>
    <row r="88" spans="1:10" ht="35.1" customHeight="1" x14ac:dyDescent="0.25">
      <c r="A88" s="147"/>
      <c r="B88" s="147"/>
      <c r="C88" s="147"/>
      <c r="D88" s="147"/>
      <c r="E88" s="147"/>
      <c r="F88" s="147"/>
      <c r="G88" s="147"/>
      <c r="H88" s="147"/>
      <c r="I88" s="147"/>
      <c r="J88" s="147"/>
    </row>
    <row r="89" spans="1:10" ht="35.1" customHeight="1" x14ac:dyDescent="0.25">
      <c r="A89" s="147"/>
      <c r="B89" s="147"/>
      <c r="C89" s="147"/>
      <c r="D89" s="147"/>
      <c r="E89" s="147"/>
      <c r="F89" s="147"/>
      <c r="G89" s="147"/>
      <c r="H89" s="147"/>
      <c r="I89" s="147"/>
      <c r="J89" s="147"/>
    </row>
    <row r="90" spans="1:10" ht="35.1" customHeight="1" x14ac:dyDescent="0.25">
      <c r="A90" s="148"/>
      <c r="B90" s="148"/>
      <c r="C90" s="148"/>
      <c r="D90" s="148"/>
      <c r="E90" s="148"/>
      <c r="F90" s="148"/>
      <c r="G90" s="148"/>
      <c r="H90" s="148"/>
      <c r="I90" s="148"/>
      <c r="J90" s="148"/>
    </row>
    <row r="91" spans="1:10" ht="35.1" customHeight="1" x14ac:dyDescent="0.25">
      <c r="A91" s="147"/>
      <c r="B91" s="147"/>
      <c r="C91" s="147"/>
      <c r="D91" s="147"/>
      <c r="E91" s="147"/>
      <c r="F91" s="147"/>
      <c r="G91" s="147"/>
      <c r="H91" s="147"/>
      <c r="I91" s="147"/>
      <c r="J91" s="147"/>
    </row>
    <row r="92" spans="1:10" ht="35.1" customHeight="1" x14ac:dyDescent="0.25">
      <c r="A92" s="147"/>
      <c r="B92" s="147"/>
      <c r="C92" s="147"/>
      <c r="D92" s="147"/>
      <c r="E92" s="147"/>
      <c r="F92" s="147"/>
      <c r="G92" s="147"/>
      <c r="H92" s="147"/>
      <c r="I92" s="147"/>
      <c r="J92" s="147"/>
    </row>
    <row r="93" spans="1:10" ht="35.1" customHeight="1" x14ac:dyDescent="0.25">
      <c r="A93" s="147"/>
      <c r="B93" s="147"/>
      <c r="C93" s="147"/>
      <c r="D93" s="147"/>
      <c r="E93" s="147"/>
      <c r="F93" s="147"/>
      <c r="G93" s="147"/>
      <c r="H93" s="147"/>
      <c r="I93" s="147"/>
      <c r="J93" s="147"/>
    </row>
    <row r="94" spans="1:10" ht="35.1" customHeight="1" x14ac:dyDescent="0.25">
      <c r="A94" s="147"/>
      <c r="B94" s="147"/>
      <c r="C94" s="147"/>
      <c r="D94" s="147"/>
      <c r="E94" s="147"/>
      <c r="F94" s="147"/>
      <c r="G94" s="147"/>
      <c r="H94" s="147"/>
      <c r="I94" s="147"/>
      <c r="J94" s="147"/>
    </row>
    <row r="95" spans="1:10" ht="35.1" customHeight="1" x14ac:dyDescent="0.25">
      <c r="A95" s="147"/>
      <c r="B95" s="147"/>
      <c r="C95" s="147"/>
      <c r="D95" s="147"/>
      <c r="E95" s="147"/>
      <c r="F95" s="147"/>
      <c r="G95" s="147"/>
      <c r="H95" s="147"/>
      <c r="I95" s="147"/>
      <c r="J95" s="147"/>
    </row>
    <row r="96" spans="1:10" x14ac:dyDescent="0.35">
      <c r="A96" s="109"/>
      <c r="B96" s="109"/>
      <c r="C96" s="109"/>
      <c r="D96" s="110"/>
      <c r="E96" s="109"/>
      <c r="F96" s="109"/>
      <c r="G96" s="109"/>
      <c r="H96" s="109"/>
      <c r="I96" s="114"/>
      <c r="J96" s="115"/>
    </row>
  </sheetData>
  <sheetProtection formatCells="0" formatColumns="0" formatRows="0" selectLockedCells="1"/>
  <mergeCells count="4">
    <mergeCell ref="B12:B13"/>
    <mergeCell ref="B66:C66"/>
    <mergeCell ref="A86:J90"/>
    <mergeCell ref="A91:J95"/>
  </mergeCells>
  <conditionalFormatting sqref="H71">
    <cfRule type="cellIs" dxfId="4" priority="5" operator="notEqual">
      <formula>1</formula>
    </cfRule>
  </conditionalFormatting>
  <conditionalFormatting sqref="F71">
    <cfRule type="cellIs" dxfId="3" priority="4" operator="lessThan">
      <formula>$E$74</formula>
    </cfRule>
  </conditionalFormatting>
  <conditionalFormatting sqref="E71">
    <cfRule type="cellIs" dxfId="2" priority="3" operator="greaterThan">
      <formula>$F$74</formula>
    </cfRule>
  </conditionalFormatting>
  <conditionalFormatting sqref="I71">
    <cfRule type="cellIs" dxfId="1" priority="2" operator="greaterThan">
      <formula>100</formula>
    </cfRule>
  </conditionalFormatting>
  <conditionalFormatting sqref="B3:B4">
    <cfRule type="expression" dxfId="0" priority="1">
      <formula>NOT(OR(AND(CompetitionClass="Explorer",LEFT(TeamNo,2)="Ex"),AND(CompetitionClass="Ranger",LEFT(TeamNo,3)="Rng"),ISBLANK($B$3:$B$4)))</formula>
    </cfRule>
  </conditionalFormatting>
  <dataValidations count="2">
    <dataValidation type="list" showInputMessage="1" showErrorMessage="1" promptTitle="Team Number" prompt="Please pick which team you are judging. List filters off competition class or filter set in TeamList tab." sqref="B4" xr:uid="{00000000-0002-0000-0000-000000000000}">
      <formula1>INDIRECT(#REF!)</formula1>
    </dataValidation>
    <dataValidation type="list" showInputMessage="1" showErrorMessage="1" sqref="B3" xr:uid="{00B300C8-001E-4EE0-943F-005E00980088}">
      <formula1>ClassList</formula1>
    </dataValidation>
  </dataValidations>
  <pageMargins left="0.25" right="0.25" top="0.75" bottom="0.75" header="0.3" footer="0.3"/>
  <pageSetup paperSize="5" scale="58" firstPageNumber="2147483648" fitToHeight="0" orientation="landscape" horizontalDpi="2147483648" verticalDpi="21474836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5"/>
  <sheetViews>
    <sheetView workbookViewId="0">
      <pane xSplit="9" ySplit="15" topLeftCell="J16" activePane="bottomRight" state="frozen"/>
      <selection activeCell="G5" sqref="G5"/>
      <selection pane="topRight"/>
      <selection pane="bottomLeft"/>
      <selection pane="bottomRight" activeCell="C10" sqref="C10"/>
    </sheetView>
  </sheetViews>
  <sheetFormatPr defaultColWidth="11" defaultRowHeight="15.75" x14ac:dyDescent="0.25"/>
  <cols>
    <col min="1" max="1" width="17" customWidth="1"/>
    <col min="2" max="2" width="22.625" customWidth="1"/>
    <col min="3" max="3" width="43.625" customWidth="1"/>
    <col min="4" max="4" width="9.5" customWidth="1"/>
    <col min="5" max="5" width="4.875" customWidth="1"/>
    <col min="6" max="6" width="26.625" style="116" customWidth="1"/>
    <col min="7" max="7" width="43.625" style="116" customWidth="1"/>
    <col min="8" max="8" width="11.125" style="116" customWidth="1"/>
    <col min="10" max="10" width="28.375" customWidth="1"/>
    <col min="11" max="11" width="16.625" bestFit="1" customWidth="1"/>
    <col min="12" max="12" width="12.5" bestFit="1" customWidth="1"/>
  </cols>
  <sheetData>
    <row r="1" spans="1:12" ht="45" customHeight="1" x14ac:dyDescent="0.25">
      <c r="A1" s="117" t="s">
        <v>88</v>
      </c>
      <c r="B1" s="118" t="s">
        <v>89</v>
      </c>
      <c r="C1" s="118" t="s">
        <v>90</v>
      </c>
      <c r="D1" s="119" t="s">
        <v>91</v>
      </c>
      <c r="F1" s="117" t="s">
        <v>92</v>
      </c>
      <c r="G1" s="118" t="s">
        <v>93</v>
      </c>
      <c r="H1" s="119" t="s">
        <v>94</v>
      </c>
      <c r="I1" s="116"/>
    </row>
    <row r="2" spans="1:12" x14ac:dyDescent="0.25">
      <c r="A2" s="120"/>
      <c r="B2" s="121" t="s">
        <v>147</v>
      </c>
      <c r="C2" s="122" t="s">
        <v>142</v>
      </c>
      <c r="D2" s="123">
        <v>0</v>
      </c>
      <c r="F2" s="124" t="s">
        <v>95</v>
      </c>
      <c r="G2" s="125" t="s">
        <v>96</v>
      </c>
      <c r="H2" s="126">
        <v>0</v>
      </c>
      <c r="I2" s="116"/>
    </row>
    <row r="3" spans="1:12" ht="68.25" customHeight="1" x14ac:dyDescent="0.25">
      <c r="A3" s="120"/>
      <c r="B3" s="121" t="s">
        <v>148</v>
      </c>
      <c r="C3" s="122" t="s">
        <v>143</v>
      </c>
      <c r="D3" s="123">
        <v>1</v>
      </c>
      <c r="F3" s="149" t="s">
        <v>97</v>
      </c>
      <c r="G3" s="121" t="s">
        <v>98</v>
      </c>
      <c r="H3" s="127">
        <v>1</v>
      </c>
      <c r="I3" s="116"/>
    </row>
    <row r="4" spans="1:12" ht="46.5" customHeight="1" x14ac:dyDescent="0.25">
      <c r="A4" s="120"/>
      <c r="B4" s="121" t="s">
        <v>149</v>
      </c>
      <c r="C4" s="122" t="s">
        <v>144</v>
      </c>
      <c r="D4" s="123">
        <v>2</v>
      </c>
      <c r="F4" s="149"/>
      <c r="G4" s="128" t="s">
        <v>99</v>
      </c>
      <c r="H4" s="127">
        <v>2</v>
      </c>
      <c r="I4" s="116"/>
    </row>
    <row r="5" spans="1:12" ht="46.5" customHeight="1" x14ac:dyDescent="0.25">
      <c r="A5" s="120"/>
      <c r="B5" s="121" t="s">
        <v>150</v>
      </c>
      <c r="C5" s="122" t="s">
        <v>145</v>
      </c>
      <c r="D5" s="123">
        <v>3</v>
      </c>
      <c r="F5" s="149"/>
      <c r="G5" s="125" t="s">
        <v>100</v>
      </c>
      <c r="H5" s="127">
        <v>3</v>
      </c>
      <c r="I5" s="116"/>
    </row>
    <row r="6" spans="1:12" ht="46.5" customHeight="1" x14ac:dyDescent="0.25">
      <c r="A6" s="129"/>
      <c r="B6" s="121" t="s">
        <v>151</v>
      </c>
      <c r="C6" s="122" t="s">
        <v>146</v>
      </c>
      <c r="D6" s="123">
        <v>4</v>
      </c>
      <c r="F6" s="130"/>
      <c r="G6" s="125" t="s">
        <v>101</v>
      </c>
      <c r="H6" s="127">
        <v>4</v>
      </c>
      <c r="I6" s="116"/>
      <c r="J6" s="116"/>
      <c r="K6" s="116"/>
      <c r="L6" s="116"/>
    </row>
    <row r="7" spans="1:12" x14ac:dyDescent="0.25">
      <c r="H7" s="131"/>
    </row>
    <row r="8" spans="1:12" ht="45" customHeight="1" x14ac:dyDescent="0.25">
      <c r="F8" s="117" t="s">
        <v>102</v>
      </c>
      <c r="G8" s="118" t="s">
        <v>93</v>
      </c>
      <c r="H8" s="132" t="s">
        <v>103</v>
      </c>
    </row>
    <row r="9" spans="1:12" x14ac:dyDescent="0.25">
      <c r="F9" s="124" t="s">
        <v>95</v>
      </c>
      <c r="G9" s="121" t="s">
        <v>96</v>
      </c>
      <c r="H9" s="127">
        <v>0</v>
      </c>
    </row>
    <row r="10" spans="1:12" ht="60.75" customHeight="1" x14ac:dyDescent="0.25">
      <c r="F10" s="149" t="s">
        <v>104</v>
      </c>
      <c r="G10" s="121" t="s">
        <v>98</v>
      </c>
      <c r="H10" s="127">
        <v>1</v>
      </c>
    </row>
    <row r="11" spans="1:12" x14ac:dyDescent="0.25">
      <c r="F11" s="149"/>
      <c r="G11" s="128" t="s">
        <v>99</v>
      </c>
      <c r="H11" s="127">
        <v>2</v>
      </c>
    </row>
    <row r="12" spans="1:12" x14ac:dyDescent="0.25">
      <c r="F12" s="149"/>
      <c r="G12" s="125" t="s">
        <v>105</v>
      </c>
      <c r="H12" s="127">
        <v>3</v>
      </c>
    </row>
    <row r="13" spans="1:12" x14ac:dyDescent="0.25">
      <c r="F13" s="130"/>
      <c r="G13" s="125" t="s">
        <v>106</v>
      </c>
      <c r="H13" s="127">
        <v>4</v>
      </c>
    </row>
    <row r="14" spans="1:12" x14ac:dyDescent="0.25">
      <c r="A14" s="116" t="s">
        <v>107</v>
      </c>
      <c r="B14" s="116">
        <v>100</v>
      </c>
    </row>
    <row r="15" spans="1:12" x14ac:dyDescent="0.25">
      <c r="A15" s="116" t="s">
        <v>108</v>
      </c>
      <c r="B15" s="116">
        <v>4</v>
      </c>
    </row>
  </sheetData>
  <sheetProtection sheet="1" objects="1" scenarios="1" formatCells="0" formatColumns="0" formatRows="0"/>
  <mergeCells count="2">
    <mergeCell ref="F3:F5"/>
    <mergeCell ref="F10:F12"/>
  </mergeCells>
  <pageMargins left="0.75" right="0.75" top="1" bottom="1" header="0.5" footer="0.5"/>
  <pageSetup paperSize="9" scale="62" firstPageNumber="2147483648" orientation="landscape" horizontalDpi="2147483648" verticalDpi="21474836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N58"/>
  <sheetViews>
    <sheetView showGridLines="0" topLeftCell="A15" zoomScale="90" workbookViewId="0">
      <selection activeCell="B10" sqref="B10"/>
    </sheetView>
  </sheetViews>
  <sheetFormatPr defaultColWidth="8.875" defaultRowHeight="21" x14ac:dyDescent="0.25"/>
  <cols>
    <col min="1" max="1" width="3.625" style="133" customWidth="1"/>
    <col min="2" max="2" width="212" style="133" customWidth="1"/>
    <col min="3" max="16384" width="8.875" style="133"/>
  </cols>
  <sheetData>
    <row r="1" spans="2:14" ht="172.5" customHeight="1" x14ac:dyDescent="0.25">
      <c r="B1" s="134" t="s">
        <v>109</v>
      </c>
    </row>
    <row r="3" spans="2:14" ht="26.25" x14ac:dyDescent="0.25">
      <c r="B3" s="150" t="s">
        <v>110</v>
      </c>
      <c r="C3" s="151"/>
      <c r="D3" s="151"/>
    </row>
    <row r="4" spans="2:14" x14ac:dyDescent="0.25">
      <c r="B4" s="133" t="s">
        <v>111</v>
      </c>
    </row>
    <row r="5" spans="2:14" x14ac:dyDescent="0.25">
      <c r="B5" s="133" t="s">
        <v>112</v>
      </c>
    </row>
    <row r="6" spans="2:14" x14ac:dyDescent="0.25">
      <c r="B6" s="133" t="s">
        <v>113</v>
      </c>
    </row>
    <row r="8" spans="2:14" ht="26.25" x14ac:dyDescent="0.25">
      <c r="B8" s="150" t="s">
        <v>55</v>
      </c>
      <c r="C8" s="151"/>
      <c r="D8" s="151"/>
    </row>
    <row r="9" spans="2:14" s="137" customFormat="1" x14ac:dyDescent="0.25">
      <c r="B9" s="138" t="s">
        <v>114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2:14" ht="26.25" x14ac:dyDescent="0.25">
      <c r="B10" s="135"/>
      <c r="C10" s="136"/>
      <c r="D10" s="136"/>
    </row>
    <row r="11" spans="2:14" ht="26.25" x14ac:dyDescent="0.25">
      <c r="B11" s="150" t="s">
        <v>115</v>
      </c>
      <c r="C11" s="151"/>
      <c r="D11" s="151"/>
    </row>
    <row r="12" spans="2:14" x14ac:dyDescent="0.25">
      <c r="B12" s="139"/>
      <c r="C12" s="140"/>
      <c r="D12" s="140"/>
    </row>
    <row r="13" spans="2:14" ht="23.25" x14ac:dyDescent="0.25">
      <c r="B13" s="152" t="s">
        <v>116</v>
      </c>
      <c r="C13" s="153"/>
      <c r="D13" s="153"/>
    </row>
    <row r="14" spans="2:14" s="137" customFormat="1" x14ac:dyDescent="0.25">
      <c r="B14" s="138" t="s">
        <v>117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2:14" x14ac:dyDescent="0.25">
      <c r="B15" s="138" t="s">
        <v>118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2:14" x14ac:dyDescent="0.25">
      <c r="B16" s="138" t="s">
        <v>119</v>
      </c>
    </row>
    <row r="17" spans="2:14" s="137" customFormat="1" x14ac:dyDescent="0.25">
      <c r="B17" s="138" t="s">
        <v>120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2:14" s="137" customFormat="1" x14ac:dyDescent="0.25">
      <c r="B18" s="138" t="s">
        <v>121</v>
      </c>
    </row>
    <row r="19" spans="2:14" x14ac:dyDescent="0.25">
      <c r="B19" s="138" t="s">
        <v>122</v>
      </c>
    </row>
    <row r="20" spans="2:14" ht="42" x14ac:dyDescent="0.25">
      <c r="B20" s="138" t="s">
        <v>123</v>
      </c>
    </row>
    <row r="21" spans="2:14" x14ac:dyDescent="0.25">
      <c r="B21" s="138" t="s">
        <v>124</v>
      </c>
    </row>
    <row r="23" spans="2:14" x14ac:dyDescent="0.25">
      <c r="B23" s="142" t="s">
        <v>125</v>
      </c>
    </row>
    <row r="34" spans="2:2" x14ac:dyDescent="0.25">
      <c r="B34" s="141"/>
    </row>
    <row r="52" spans="2:4" ht="23.25" x14ac:dyDescent="0.25">
      <c r="B52" s="152" t="s">
        <v>126</v>
      </c>
      <c r="C52" s="153"/>
      <c r="D52" s="153"/>
    </row>
    <row r="53" spans="2:4" x14ac:dyDescent="0.25">
      <c r="B53" s="141" t="s">
        <v>127</v>
      </c>
      <c r="C53" s="141"/>
      <c r="D53" s="141"/>
    </row>
    <row r="54" spans="2:4" x14ac:dyDescent="0.25">
      <c r="B54" s="141" t="s">
        <v>128</v>
      </c>
    </row>
    <row r="55" spans="2:4" x14ac:dyDescent="0.25">
      <c r="B55" s="141" t="s">
        <v>129</v>
      </c>
    </row>
    <row r="56" spans="2:4" x14ac:dyDescent="0.25">
      <c r="B56" s="141"/>
    </row>
    <row r="58" spans="2:4" x14ac:dyDescent="0.25">
      <c r="B58" s="142" t="s">
        <v>130</v>
      </c>
    </row>
  </sheetData>
  <mergeCells count="5">
    <mergeCell ref="B3:D3"/>
    <mergeCell ref="B8:D8"/>
    <mergeCell ref="B11:D11"/>
    <mergeCell ref="B13:D13"/>
    <mergeCell ref="B52:D52"/>
  </mergeCells>
  <pageMargins left="0.25" right="0.25" top="0.75" bottom="0.75" header="0.3" footer="0.3"/>
  <pageSetup paperSize="5" scale="72" firstPageNumber="2147483648" fitToHeight="0" orientation="landscape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SCORING</vt:lpstr>
      <vt:lpstr>RUBRIC</vt:lpstr>
      <vt:lpstr>Scoring Supplemental Info.</vt:lpstr>
      <vt:lpstr>CompetitionClass</vt:lpstr>
      <vt:lpstr>JName</vt:lpstr>
      <vt:lpstr>OtherComments1</vt:lpstr>
      <vt:lpstr>SCORING!Print_Titles</vt:lpstr>
      <vt:lpstr>RUBRIC_SCALE</vt:lpstr>
      <vt:lpstr>SCORE_SCALE</vt:lpstr>
      <vt:lpstr>TeamNo</vt:lpstr>
      <vt:lpstr>RUBRIC!Область_печати</vt:lpstr>
    </vt:vector>
  </TitlesOfParts>
  <Company>MBARI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Headley</dc:creator>
  <cp:lastModifiedBy>Оксана Кабанцова</cp:lastModifiedBy>
  <cp:revision>2</cp:revision>
  <dcterms:created xsi:type="dcterms:W3CDTF">2017-02-19T19:10:57Z</dcterms:created>
  <dcterms:modified xsi:type="dcterms:W3CDTF">2023-04-10T04:30:32Z</dcterms:modified>
</cp:coreProperties>
</file>