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Оксана Кабанцова\Desktop\robocenter\work\РСОШ\"/>
    </mc:Choice>
  </mc:AlternateContent>
  <xr:revisionPtr revIDLastSave="0" documentId="13_ncr:1_{D8A50864-A77E-4FD3-B236-C2A2551D1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1" l="1"/>
  <c r="R38" i="1"/>
  <c r="O38" i="1"/>
  <c r="R37" i="1"/>
  <c r="S37" i="1" s="1"/>
  <c r="O37" i="1"/>
  <c r="R36" i="1"/>
  <c r="S36" i="1" s="1"/>
  <c r="O36" i="1"/>
  <c r="R35" i="1"/>
  <c r="O35" i="1"/>
  <c r="S35" i="1" s="1"/>
  <c r="S34" i="1"/>
  <c r="R34" i="1"/>
  <c r="O34" i="1"/>
  <c r="R33" i="1"/>
  <c r="S33" i="1" s="1"/>
  <c r="O33" i="1"/>
  <c r="J33" i="1"/>
  <c r="R32" i="1"/>
  <c r="S32" i="1" s="1"/>
  <c r="O32" i="1"/>
  <c r="J32" i="1"/>
  <c r="R31" i="1"/>
  <c r="S31" i="1" s="1"/>
  <c r="O31" i="1"/>
  <c r="J31" i="1"/>
  <c r="R30" i="1"/>
  <c r="S30" i="1" s="1"/>
  <c r="O30" i="1"/>
  <c r="J30" i="1"/>
  <c r="R29" i="1"/>
  <c r="S29" i="1" s="1"/>
  <c r="O29" i="1"/>
  <c r="J29" i="1"/>
  <c r="R28" i="1"/>
  <c r="S28" i="1" s="1"/>
  <c r="O28" i="1"/>
  <c r="J28" i="1"/>
  <c r="R27" i="1"/>
  <c r="S27" i="1" s="1"/>
  <c r="O27" i="1"/>
  <c r="J27" i="1"/>
  <c r="R26" i="1"/>
  <c r="S26" i="1" s="1"/>
  <c r="O26" i="1"/>
  <c r="J26" i="1"/>
  <c r="R25" i="1"/>
  <c r="S25" i="1" s="1"/>
  <c r="O25" i="1"/>
  <c r="J25" i="1"/>
  <c r="R24" i="1"/>
  <c r="S24" i="1" s="1"/>
  <c r="O24" i="1"/>
  <c r="J24" i="1"/>
  <c r="R23" i="1"/>
  <c r="S23" i="1" s="1"/>
  <c r="O23" i="1"/>
  <c r="J23" i="1"/>
  <c r="R22" i="1"/>
  <c r="S22" i="1" s="1"/>
  <c r="O22" i="1"/>
  <c r="J22" i="1"/>
  <c r="R21" i="1"/>
  <c r="S21" i="1" s="1"/>
  <c r="O21" i="1"/>
  <c r="J21" i="1"/>
  <c r="R20" i="1"/>
  <c r="S20" i="1" s="1"/>
  <c r="O20" i="1"/>
  <c r="J20" i="1"/>
  <c r="R19" i="1"/>
  <c r="S19" i="1" s="1"/>
  <c r="O19" i="1"/>
  <c r="R18" i="1"/>
  <c r="O18" i="1"/>
  <c r="S18" i="1" s="1"/>
  <c r="R17" i="1"/>
  <c r="O17" i="1"/>
  <c r="S17" i="1" s="1"/>
  <c r="S16" i="1"/>
  <c r="R16" i="1"/>
  <c r="O16" i="1"/>
  <c r="R15" i="1"/>
  <c r="S15" i="1" s="1"/>
  <c r="O15" i="1"/>
  <c r="R14" i="1"/>
  <c r="O14" i="1"/>
  <c r="S14" i="1" s="1"/>
  <c r="R13" i="1"/>
  <c r="O13" i="1"/>
  <c r="S13" i="1" s="1"/>
  <c r="S12" i="1"/>
  <c r="R12" i="1"/>
  <c r="O12" i="1"/>
  <c r="R11" i="1"/>
  <c r="S11" i="1" s="1"/>
  <c r="O11" i="1"/>
  <c r="R10" i="1"/>
  <c r="O10" i="1"/>
  <c r="S10" i="1" s="1"/>
  <c r="R9" i="1"/>
  <c r="O9" i="1"/>
  <c r="S9" i="1" s="1"/>
  <c r="S8" i="1"/>
  <c r="R8" i="1"/>
  <c r="O8" i="1"/>
  <c r="R7" i="1"/>
  <c r="S7" i="1" s="1"/>
  <c r="R6" i="1"/>
  <c r="O6" i="1"/>
  <c r="S6" i="1" s="1"/>
  <c r="S5" i="1"/>
  <c r="R5" i="1"/>
  <c r="O5" i="1"/>
  <c r="R4" i="1"/>
  <c r="S4" i="1" s="1"/>
  <c r="O4" i="1"/>
  <c r="R3" i="1"/>
  <c r="O3" i="1"/>
  <c r="S3" i="1" s="1"/>
</calcChain>
</file>

<file path=xl/sharedStrings.xml><?xml version="1.0" encoding="utf-8"?>
<sst xmlns="http://schemas.openxmlformats.org/spreadsheetml/2006/main" count="159" uniqueCount="108">
  <si>
    <t>Город</t>
  </si>
  <si>
    <t>Организация</t>
  </si>
  <si>
    <t>Название</t>
  </si>
  <si>
    <t>Категория</t>
  </si>
  <si>
    <t>Safety+габариты/масса</t>
  </si>
  <si>
    <t>Командный лист/Спецификация</t>
  </si>
  <si>
    <t>Технический отчет</t>
  </si>
  <si>
    <t>Постер</t>
  </si>
  <si>
    <t>Защита</t>
  </si>
  <si>
    <t>Среднее</t>
  </si>
  <si>
    <t>Миссия</t>
  </si>
  <si>
    <t>ИТОГ</t>
  </si>
  <si>
    <t>Место/номинация</t>
  </si>
  <si>
    <t>Судья 1</t>
  </si>
  <si>
    <t>Судья 2</t>
  </si>
  <si>
    <t>Попытка 1</t>
  </si>
  <si>
    <t>Попытка 2</t>
  </si>
  <si>
    <t>Макс.</t>
  </si>
  <si>
    <t xml:space="preserve">ООО "Центра развития робототехники" г. Уссурийск </t>
  </si>
  <si>
    <t>1. Морские котики</t>
  </si>
  <si>
    <t>Scout</t>
  </si>
  <si>
    <t>Самые энергичные</t>
  </si>
  <si>
    <t>МАОУ «Лицей № 7 имени Героя Советского Союза Б.К. Чернышева»</t>
  </si>
  <si>
    <t>2. Small Ducks</t>
  </si>
  <si>
    <t>2 место</t>
  </si>
  <si>
    <t>Steam-лаборатория "Открытый мир", МАДОУ "Детский сад "IT мир"</t>
  </si>
  <si>
    <t>3. Подводные Соники</t>
  </si>
  <si>
    <t>Самые организованные</t>
  </si>
  <si>
    <t>ФГБОУ ВО "Омский государственный педагогический университет"</t>
  </si>
  <si>
    <t>4. Кванториум</t>
  </si>
  <si>
    <t>Инновационная плавучесть</t>
  </si>
  <si>
    <t>БОУ г. Омска «Лицей N149”</t>
  </si>
  <si>
    <t>5. Мечтатели</t>
  </si>
  <si>
    <t>ГАНОУ МО "ЦО "Лапландия"</t>
  </si>
  <si>
    <t>6. AQUA</t>
  </si>
  <si>
    <t>Лучший манипулятор</t>
  </si>
  <si>
    <t xml:space="preserve">МБУДО г. Иркутска "Центр детского технического творчества" </t>
  </si>
  <si>
    <t>7. Архимед</t>
  </si>
  <si>
    <t>Самые спокойные</t>
  </si>
  <si>
    <t>АНО «Лаборатория научно-технического творчества ФабЛаб»</t>
  </si>
  <si>
    <t>8. Потом Придумаем</t>
  </si>
  <si>
    <t>Самые самостоятельные</t>
  </si>
  <si>
    <t>9. UP!</t>
  </si>
  <si>
    <t>Самые устойчивые</t>
  </si>
  <si>
    <t>МАОУ Гимназия 3 ДТ Кванториум</t>
  </si>
  <si>
    <t>10. Первая</t>
  </si>
  <si>
    <t>Самые смелые</t>
  </si>
  <si>
    <t>МАОУ "Лицей 22 "Надежда Сибири"</t>
  </si>
  <si>
    <t>11. СКАТ</t>
  </si>
  <si>
    <t>3 место</t>
  </si>
  <si>
    <t>МБОУ СОШ №5</t>
  </si>
  <si>
    <t>12. H2O</t>
  </si>
  <si>
    <t>Самые доброжелательные</t>
  </si>
  <si>
    <t>13. Сибирские парни</t>
  </si>
  <si>
    <t>Самые коммуникативные</t>
  </si>
  <si>
    <t>Школа ЦРР</t>
  </si>
  <si>
    <t>14. Трюковые тритоны</t>
  </si>
  <si>
    <t>1 место</t>
  </si>
  <si>
    <t>ГБОУ ДО СО СОЦДЮТТ</t>
  </si>
  <si>
    <t>15. "Подводные исследователи"</t>
  </si>
  <si>
    <t>Самые целеустремленные</t>
  </si>
  <si>
    <t>МАОУ Лицей 176</t>
  </si>
  <si>
    <t>16. RoboLab-SGI</t>
  </si>
  <si>
    <t>Неожиданные роли</t>
  </si>
  <si>
    <t>17. RoboLab-ADM</t>
  </si>
  <si>
    <t>Самые собранные</t>
  </si>
  <si>
    <t>ГАУ ДО НСО "ОЦРТДиЮ" ДТ "Кванториум"</t>
  </si>
  <si>
    <t>1. Робокванты</t>
  </si>
  <si>
    <t>Navigator</t>
  </si>
  <si>
    <t>2. ТехноКрабы</t>
  </si>
  <si>
    <t>ГАОУ ТО "ФМШ"</t>
  </si>
  <si>
    <t>3. Акулëнок туруру</t>
  </si>
  <si>
    <t>Центр развития робототехники</t>
  </si>
  <si>
    <t>4. Атомные пирожки</t>
  </si>
  <si>
    <t>5. Припой</t>
  </si>
  <si>
    <t>ЧОУ "Газпром школа Санкт-Петербург"</t>
  </si>
  <si>
    <t>6. Подводные камни</t>
  </si>
  <si>
    <t xml:space="preserve">АНО "ФАБЛАБ. МОНЧЕГОРСК" </t>
  </si>
  <si>
    <t>7. Ультрамарины</t>
  </si>
  <si>
    <t>1. Robocenter</t>
  </si>
  <si>
    <t>Rng/Exp</t>
  </si>
  <si>
    <t>ДВФУ</t>
  </si>
  <si>
    <t>2. "Наутилус"</t>
  </si>
  <si>
    <t>ООО "ЦОР "РЭДЛЕД"</t>
  </si>
  <si>
    <t>3. Marine technology</t>
  </si>
  <si>
    <t>Самый правильный дебют</t>
  </si>
  <si>
    <t xml:space="preserve"> </t>
  </si>
  <si>
    <t>IT куб</t>
  </si>
  <si>
    <t>4. MIB</t>
  </si>
  <si>
    <t>МАОУ "Лицей № 7 имени Героя Советского Союза Б.К. Чернышева"</t>
  </si>
  <si>
    <t>5. team Seals</t>
  </si>
  <si>
    <t>МГУ им.адм.Г.И.Невельского</t>
  </si>
  <si>
    <t>6. MSUR</t>
  </si>
  <si>
    <t>МАОУ Лицей 22 «Надежда Сибири»</t>
  </si>
  <si>
    <t>7. Океан Надежды</t>
  </si>
  <si>
    <t>МБОУ"Новосибирская классическая гимназия №17"</t>
  </si>
  <si>
    <t>1. Калибри</t>
  </si>
  <si>
    <t>АНПА 9-11</t>
  </si>
  <si>
    <t>Самая сплоченная команда</t>
  </si>
  <si>
    <t>ГАУ ДО НСО "ОЦРТДиЮ" ДТ"Кванториум"</t>
  </si>
  <si>
    <t>2. Aquant</t>
  </si>
  <si>
    <t>Команда, которая смогла</t>
  </si>
  <si>
    <t>ГБОУ г. Москвы "Школа №2072", ГБПОУ ОК "Юго-Запад"</t>
  </si>
  <si>
    <t>5. SW2072</t>
  </si>
  <si>
    <t>4. SW3574</t>
  </si>
  <si>
    <t>АНПА 6-8</t>
  </si>
  <si>
    <t>3. RoboLab-IT</t>
  </si>
  <si>
    <t>65% - 2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</si>
</sst>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strike/>
      <sz val="10"/>
      <color theme="1"/>
      <name val="Arial"/>
      <family val="2"/>
      <charset val="204"/>
    </font>
    <font>
      <strike/>
      <sz val="10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3">
    <xf numFmtId="0" fontId="0" fillId="0" borderId="0" xfId="0" applyFont="1" applyAlignment="1"/>
    <xf numFmtId="0" fontId="2" fillId="2" borderId="1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1" fillId="3" borderId="12" xfId="0" applyFont="1" applyFill="1" applyBorder="1" applyAlignment="1"/>
    <xf numFmtId="0" fontId="1" fillId="3" borderId="2" xfId="0" applyFont="1" applyFill="1" applyBorder="1" applyAlignment="1"/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/>
    <xf numFmtId="0" fontId="1" fillId="3" borderId="15" xfId="0" applyFont="1" applyFill="1" applyBorder="1" applyAlignment="1"/>
    <xf numFmtId="0" fontId="4" fillId="3" borderId="15" xfId="0" applyFont="1" applyFill="1" applyBorder="1" applyAlignment="1"/>
    <xf numFmtId="0" fontId="2" fillId="3" borderId="15" xfId="0" applyFont="1" applyFill="1" applyBorder="1" applyAlignment="1"/>
    <xf numFmtId="4" fontId="2" fillId="3" borderId="15" xfId="0" applyNumberFormat="1" applyFont="1" applyFill="1" applyBorder="1" applyAlignment="1"/>
    <xf numFmtId="4" fontId="4" fillId="3" borderId="15" xfId="0" applyNumberFormat="1" applyFont="1" applyFill="1" applyBorder="1"/>
    <xf numFmtId="0" fontId="4" fillId="3" borderId="15" xfId="0" applyFont="1" applyFill="1" applyBorder="1"/>
    <xf numFmtId="4" fontId="5" fillId="3" borderId="20" xfId="0" applyNumberFormat="1" applyFont="1" applyFill="1" applyBorder="1" applyAlignment="1">
      <alignment horizontal="center"/>
    </xf>
    <xf numFmtId="0" fontId="6" fillId="3" borderId="21" xfId="0" applyFont="1" applyFill="1" applyBorder="1" applyAlignment="1">
      <alignment horizontal="left"/>
    </xf>
    <xf numFmtId="0" fontId="1" fillId="3" borderId="4" xfId="0" applyFont="1" applyFill="1" applyBorder="1" applyAlignment="1">
      <alignment wrapText="1"/>
    </xf>
    <xf numFmtId="0" fontId="2" fillId="3" borderId="22" xfId="0" applyFont="1" applyFill="1" applyBorder="1"/>
    <xf numFmtId="0" fontId="4" fillId="3" borderId="12" xfId="0" applyFont="1" applyFill="1" applyBorder="1" applyAlignment="1"/>
    <xf numFmtId="0" fontId="2" fillId="3" borderId="12" xfId="0" applyFont="1" applyFill="1" applyBorder="1" applyAlignment="1"/>
    <xf numFmtId="4" fontId="2" fillId="3" borderId="12" xfId="0" applyNumberFormat="1" applyFont="1" applyFill="1" applyBorder="1" applyAlignment="1"/>
    <xf numFmtId="4" fontId="4" fillId="3" borderId="12" xfId="0" applyNumberFormat="1" applyFont="1" applyFill="1" applyBorder="1"/>
    <xf numFmtId="0" fontId="4" fillId="3" borderId="12" xfId="0" applyFont="1" applyFill="1" applyBorder="1"/>
    <xf numFmtId="4" fontId="5" fillId="3" borderId="25" xfId="0" applyNumberFormat="1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1" fillId="3" borderId="4" xfId="0" applyFont="1" applyFill="1" applyBorder="1" applyAlignment="1"/>
    <xf numFmtId="4" fontId="4" fillId="3" borderId="12" xfId="0" applyNumberFormat="1" applyFont="1" applyFill="1" applyBorder="1" applyAlignment="1"/>
    <xf numFmtId="0" fontId="1" fillId="3" borderId="2" xfId="0" applyFont="1" applyFill="1" applyBorder="1" applyAlignment="1"/>
    <xf numFmtId="0" fontId="6" fillId="3" borderId="27" xfId="0" applyFont="1" applyFill="1" applyBorder="1" applyAlignment="1">
      <alignment horizontal="left"/>
    </xf>
    <xf numFmtId="0" fontId="8" fillId="3" borderId="12" xfId="0" applyFont="1" applyFill="1" applyBorder="1" applyAlignment="1"/>
    <xf numFmtId="0" fontId="8" fillId="3" borderId="2" xfId="0" applyFont="1" applyFill="1" applyBorder="1" applyAlignment="1"/>
    <xf numFmtId="0" fontId="9" fillId="0" borderId="0" xfId="0" applyFont="1"/>
    <xf numFmtId="0" fontId="6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wrapText="1"/>
    </xf>
    <xf numFmtId="0" fontId="2" fillId="3" borderId="29" xfId="0" applyFont="1" applyFill="1" applyBorder="1"/>
    <xf numFmtId="0" fontId="1" fillId="3" borderId="30" xfId="0" applyFont="1" applyFill="1" applyBorder="1" applyAlignment="1"/>
    <xf numFmtId="0" fontId="4" fillId="3" borderId="30" xfId="0" applyFont="1" applyFill="1" applyBorder="1" applyAlignment="1"/>
    <xf numFmtId="0" fontId="2" fillId="3" borderId="30" xfId="0" applyFont="1" applyFill="1" applyBorder="1" applyAlignment="1"/>
    <xf numFmtId="4" fontId="2" fillId="3" borderId="30" xfId="0" applyNumberFormat="1" applyFont="1" applyFill="1" applyBorder="1" applyAlignment="1"/>
    <xf numFmtId="4" fontId="4" fillId="3" borderId="30" xfId="0" applyNumberFormat="1" applyFont="1" applyFill="1" applyBorder="1"/>
    <xf numFmtId="0" fontId="4" fillId="3" borderId="30" xfId="0" applyFont="1" applyFill="1" applyBorder="1"/>
    <xf numFmtId="4" fontId="5" fillId="3" borderId="35" xfId="0" applyNumberFormat="1" applyFont="1" applyFill="1" applyBorder="1" applyAlignment="1">
      <alignment horizontal="center"/>
    </xf>
    <xf numFmtId="0" fontId="6" fillId="3" borderId="36" xfId="0" applyFont="1" applyFill="1" applyBorder="1" applyAlignment="1">
      <alignment horizontal="left"/>
    </xf>
    <xf numFmtId="0" fontId="1" fillId="5" borderId="12" xfId="0" applyFont="1" applyFill="1" applyBorder="1" applyAlignment="1"/>
    <xf numFmtId="0" fontId="1" fillId="5" borderId="12" xfId="0" applyFont="1" applyFill="1" applyBorder="1" applyAlignment="1"/>
    <xf numFmtId="0" fontId="1" fillId="5" borderId="7" xfId="0" applyFont="1" applyFill="1" applyBorder="1" applyAlignment="1">
      <alignment wrapText="1"/>
    </xf>
    <xf numFmtId="0" fontId="2" fillId="5" borderId="7" xfId="0" applyFont="1" applyFill="1" applyBorder="1"/>
    <xf numFmtId="0" fontId="1" fillId="5" borderId="7" xfId="0" applyFont="1" applyFill="1" applyBorder="1" applyAlignment="1"/>
    <xf numFmtId="0" fontId="2" fillId="5" borderId="37" xfId="0" applyFont="1" applyFill="1" applyBorder="1" applyAlignment="1"/>
    <xf numFmtId="4" fontId="4" fillId="5" borderId="7" xfId="0" applyNumberFormat="1" applyFont="1" applyFill="1" applyBorder="1"/>
    <xf numFmtId="0" fontId="2" fillId="5" borderId="7" xfId="0" applyFont="1" applyFill="1" applyBorder="1" applyAlignment="1"/>
    <xf numFmtId="4" fontId="2" fillId="5" borderId="7" xfId="0" applyNumberFormat="1" applyFont="1" applyFill="1" applyBorder="1" applyAlignment="1"/>
    <xf numFmtId="0" fontId="4" fillId="5" borderId="38" xfId="0" applyFont="1" applyFill="1" applyBorder="1"/>
    <xf numFmtId="4" fontId="5" fillId="5" borderId="10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wrapText="1"/>
    </xf>
    <xf numFmtId="0" fontId="2" fillId="5" borderId="12" xfId="0" applyFont="1" applyFill="1" applyBorder="1"/>
    <xf numFmtId="0" fontId="2" fillId="5" borderId="4" xfId="0" applyFont="1" applyFill="1" applyBorder="1" applyAlignment="1"/>
    <xf numFmtId="4" fontId="4" fillId="5" borderId="12" xfId="0" applyNumberFormat="1" applyFont="1" applyFill="1" applyBorder="1"/>
    <xf numFmtId="0" fontId="2" fillId="5" borderId="12" xfId="0" applyFont="1" applyFill="1" applyBorder="1" applyAlignment="1"/>
    <xf numFmtId="4" fontId="2" fillId="5" borderId="12" xfId="0" applyNumberFormat="1" applyFont="1" applyFill="1" applyBorder="1" applyAlignment="1"/>
    <xf numFmtId="0" fontId="4" fillId="5" borderId="2" xfId="0" applyFont="1" applyFill="1" applyBorder="1"/>
    <xf numFmtId="4" fontId="5" fillId="5" borderId="39" xfId="0" applyNumberFormat="1" applyFont="1" applyFill="1" applyBorder="1" applyAlignment="1">
      <alignment horizontal="center"/>
    </xf>
    <xf numFmtId="0" fontId="6" fillId="5" borderId="40" xfId="0" applyFont="1" applyFill="1" applyBorder="1" applyAlignment="1">
      <alignment horizontal="center"/>
    </xf>
    <xf numFmtId="0" fontId="6" fillId="5" borderId="4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1" fillId="5" borderId="1" xfId="0" applyFont="1" applyFill="1" applyBorder="1" applyAlignment="1"/>
    <xf numFmtId="0" fontId="2" fillId="5" borderId="42" xfId="0" applyFont="1" applyFill="1" applyBorder="1" applyAlignment="1"/>
    <xf numFmtId="4" fontId="4" fillId="5" borderId="1" xfId="0" applyNumberFormat="1" applyFont="1" applyFill="1" applyBorder="1"/>
    <xf numFmtId="0" fontId="2" fillId="5" borderId="1" xfId="0" applyFont="1" applyFill="1" applyBorder="1" applyAlignment="1"/>
    <xf numFmtId="4" fontId="2" fillId="5" borderId="1" xfId="0" applyNumberFormat="1" applyFont="1" applyFill="1" applyBorder="1" applyAlignment="1"/>
    <xf numFmtId="0" fontId="4" fillId="5" borderId="9" xfId="0" applyFont="1" applyFill="1" applyBorder="1"/>
    <xf numFmtId="4" fontId="5" fillId="5" borderId="43" xfId="0" applyNumberFormat="1" applyFont="1" applyFill="1" applyBorder="1" applyAlignment="1">
      <alignment horizontal="center"/>
    </xf>
    <xf numFmtId="0" fontId="1" fillId="6" borderId="12" xfId="0" applyFont="1" applyFill="1" applyBorder="1" applyAlignment="1"/>
    <xf numFmtId="0" fontId="1" fillId="6" borderId="2" xfId="0" applyFont="1" applyFill="1" applyBorder="1" applyAlignment="1"/>
    <xf numFmtId="0" fontId="1" fillId="6" borderId="13" xfId="0" applyFont="1" applyFill="1" applyBorder="1" applyAlignment="1">
      <alignment wrapText="1"/>
    </xf>
    <xf numFmtId="0" fontId="1" fillId="6" borderId="14" xfId="0" applyFont="1" applyFill="1" applyBorder="1" applyAlignment="1"/>
    <xf numFmtId="0" fontId="1" fillId="6" borderId="15" xfId="0" applyFont="1" applyFill="1" applyBorder="1" applyAlignment="1"/>
    <xf numFmtId="0" fontId="4" fillId="6" borderId="15" xfId="0" applyFont="1" applyFill="1" applyBorder="1" applyAlignment="1"/>
    <xf numFmtId="0" fontId="2" fillId="6" borderId="15" xfId="0" applyFont="1" applyFill="1" applyBorder="1" applyAlignment="1"/>
    <xf numFmtId="4" fontId="4" fillId="6" borderId="15" xfId="0" applyNumberFormat="1" applyFont="1" applyFill="1" applyBorder="1"/>
    <xf numFmtId="4" fontId="2" fillId="6" borderId="15" xfId="0" applyNumberFormat="1" applyFont="1" applyFill="1" applyBorder="1" applyAlignment="1"/>
    <xf numFmtId="4" fontId="2" fillId="6" borderId="15" xfId="0" applyNumberFormat="1" applyFont="1" applyFill="1" applyBorder="1"/>
    <xf numFmtId="0" fontId="4" fillId="6" borderId="44" xfId="0" applyFont="1" applyFill="1" applyBorder="1"/>
    <xf numFmtId="4" fontId="5" fillId="6" borderId="45" xfId="0" applyNumberFormat="1" applyFont="1" applyFill="1" applyBorder="1" applyAlignment="1">
      <alignment horizontal="center"/>
    </xf>
    <xf numFmtId="0" fontId="6" fillId="6" borderId="46" xfId="0" applyFont="1" applyFill="1" applyBorder="1" applyAlignment="1">
      <alignment horizontal="center"/>
    </xf>
    <xf numFmtId="0" fontId="1" fillId="6" borderId="4" xfId="0" applyFont="1" applyFill="1" applyBorder="1" applyAlignment="1">
      <alignment wrapText="1"/>
    </xf>
    <xf numFmtId="0" fontId="1" fillId="6" borderId="22" xfId="0" applyFont="1" applyFill="1" applyBorder="1" applyAlignment="1"/>
    <xf numFmtId="0" fontId="7" fillId="6" borderId="12" xfId="0" applyFont="1" applyFill="1" applyBorder="1" applyAlignment="1">
      <alignment horizontal="left"/>
    </xf>
    <xf numFmtId="0" fontId="4" fillId="6" borderId="12" xfId="0" applyFont="1" applyFill="1" applyBorder="1" applyAlignment="1"/>
    <xf numFmtId="0" fontId="2" fillId="6" borderId="12" xfId="0" applyFont="1" applyFill="1" applyBorder="1" applyAlignment="1"/>
    <xf numFmtId="4" fontId="4" fillId="6" borderId="12" xfId="0" applyNumberFormat="1" applyFont="1" applyFill="1" applyBorder="1"/>
    <xf numFmtId="4" fontId="2" fillId="6" borderId="12" xfId="0" applyNumberFormat="1" applyFont="1" applyFill="1" applyBorder="1" applyAlignment="1"/>
    <xf numFmtId="0" fontId="4" fillId="6" borderId="2" xfId="0" applyFont="1" applyFill="1" applyBorder="1"/>
    <xf numFmtId="4" fontId="5" fillId="6" borderId="39" xfId="0" applyNumberFormat="1" applyFont="1" applyFill="1" applyBorder="1" applyAlignment="1">
      <alignment horizontal="center"/>
    </xf>
    <xf numFmtId="0" fontId="6" fillId="6" borderId="41" xfId="0" applyFont="1" applyFill="1" applyBorder="1" applyAlignment="1">
      <alignment horizontal="center"/>
    </xf>
    <xf numFmtId="0" fontId="2" fillId="0" borderId="0" xfId="0" applyFont="1" applyAlignment="1"/>
    <xf numFmtId="0" fontId="1" fillId="6" borderId="34" xfId="0" applyFont="1" applyFill="1" applyBorder="1" applyAlignment="1">
      <alignment wrapText="1"/>
    </xf>
    <xf numFmtId="0" fontId="2" fillId="6" borderId="47" xfId="0" applyFont="1" applyFill="1" applyBorder="1"/>
    <xf numFmtId="0" fontId="7" fillId="6" borderId="30" xfId="0" applyFont="1" applyFill="1" applyBorder="1" applyAlignment="1">
      <alignment horizontal="left"/>
    </xf>
    <xf numFmtId="0" fontId="4" fillId="6" borderId="30" xfId="0" applyFont="1" applyFill="1" applyBorder="1" applyAlignment="1"/>
    <xf numFmtId="0" fontId="2" fillId="6" borderId="30" xfId="0" applyFont="1" applyFill="1" applyBorder="1" applyAlignment="1"/>
    <xf numFmtId="4" fontId="4" fillId="6" borderId="30" xfId="0" applyNumberFormat="1" applyFont="1" applyFill="1" applyBorder="1"/>
    <xf numFmtId="4" fontId="2" fillId="6" borderId="30" xfId="0" applyNumberFormat="1" applyFont="1" applyFill="1" applyBorder="1" applyAlignment="1"/>
    <xf numFmtId="0" fontId="4" fillId="6" borderId="48" xfId="0" applyFont="1" applyFill="1" applyBorder="1"/>
    <xf numFmtId="4" fontId="5" fillId="6" borderId="49" xfId="0" applyNumberFormat="1" applyFont="1" applyFill="1" applyBorder="1" applyAlignment="1">
      <alignment horizontal="center"/>
    </xf>
    <xf numFmtId="0" fontId="6" fillId="6" borderId="50" xfId="0" applyFont="1" applyFill="1" applyBorder="1" applyAlignment="1">
      <alignment horizontal="center"/>
    </xf>
    <xf numFmtId="0" fontId="1" fillId="7" borderId="12" xfId="0" applyFont="1" applyFill="1" applyBorder="1" applyAlignment="1"/>
    <xf numFmtId="0" fontId="1" fillId="7" borderId="2" xfId="0" applyFont="1" applyFill="1" applyBorder="1" applyAlignment="1"/>
    <xf numFmtId="0" fontId="1" fillId="8" borderId="51" xfId="0" applyFont="1" applyFill="1" applyBorder="1" applyAlignment="1">
      <alignment wrapText="1"/>
    </xf>
    <xf numFmtId="0" fontId="0" fillId="8" borderId="14" xfId="0" applyFont="1" applyFill="1" applyBorder="1" applyAlignment="1"/>
    <xf numFmtId="0" fontId="1" fillId="8" borderId="44" xfId="0" applyFont="1" applyFill="1" applyBorder="1" applyAlignment="1"/>
    <xf numFmtId="0" fontId="2" fillId="8" borderId="15" xfId="0" applyFont="1" applyFill="1" applyBorder="1" applyAlignment="1"/>
    <xf numFmtId="0" fontId="2" fillId="8" borderId="13" xfId="0" applyFont="1" applyFill="1" applyBorder="1" applyAlignment="1"/>
    <xf numFmtId="4" fontId="2" fillId="8" borderId="13" xfId="0" applyNumberFormat="1" applyFont="1" applyFill="1" applyBorder="1" applyAlignment="1"/>
    <xf numFmtId="4" fontId="4" fillId="8" borderId="15" xfId="0" applyNumberFormat="1" applyFont="1" applyFill="1" applyBorder="1"/>
    <xf numFmtId="0" fontId="4" fillId="8" borderId="44" xfId="0" applyFont="1" applyFill="1" applyBorder="1"/>
    <xf numFmtId="4" fontId="5" fillId="8" borderId="45" xfId="0" applyNumberFormat="1" applyFont="1" applyFill="1" applyBorder="1" applyAlignment="1">
      <alignment horizontal="center"/>
    </xf>
    <xf numFmtId="0" fontId="6" fillId="8" borderId="46" xfId="0" applyFont="1" applyFill="1" applyBorder="1" applyAlignment="1">
      <alignment horizontal="center"/>
    </xf>
    <xf numFmtId="0" fontId="1" fillId="8" borderId="52" xfId="0" applyFont="1" applyFill="1" applyBorder="1" applyAlignment="1">
      <alignment wrapText="1"/>
    </xf>
    <xf numFmtId="0" fontId="0" fillId="8" borderId="53" xfId="0" applyFont="1" applyFill="1" applyBorder="1" applyAlignment="1"/>
    <xf numFmtId="0" fontId="1" fillId="8" borderId="2" xfId="0" applyFont="1" applyFill="1" applyBorder="1" applyAlignment="1"/>
    <xf numFmtId="0" fontId="2" fillId="8" borderId="12" xfId="0" applyFont="1" applyFill="1" applyBorder="1" applyAlignment="1"/>
    <xf numFmtId="0" fontId="2" fillId="8" borderId="4" xfId="0" applyFont="1" applyFill="1" applyBorder="1" applyAlignment="1"/>
    <xf numFmtId="4" fontId="2" fillId="8" borderId="4" xfId="0" applyNumberFormat="1" applyFont="1" applyFill="1" applyBorder="1" applyAlignment="1"/>
    <xf numFmtId="4" fontId="4" fillId="8" borderId="12" xfId="0" applyNumberFormat="1" applyFont="1" applyFill="1" applyBorder="1"/>
    <xf numFmtId="0" fontId="4" fillId="8" borderId="2" xfId="0" applyFont="1" applyFill="1" applyBorder="1"/>
    <xf numFmtId="4" fontId="5" fillId="8" borderId="39" xfId="0" applyNumberFormat="1" applyFont="1" applyFill="1" applyBorder="1" applyAlignment="1">
      <alignment horizontal="center"/>
    </xf>
    <xf numFmtId="0" fontId="6" fillId="8" borderId="54" xfId="0" applyFont="1" applyFill="1" applyBorder="1" applyAlignment="1">
      <alignment horizontal="center"/>
    </xf>
    <xf numFmtId="0" fontId="1" fillId="8" borderId="0" xfId="0" applyFont="1" applyFill="1" applyAlignment="1">
      <alignment wrapText="1"/>
    </xf>
    <xf numFmtId="0" fontId="0" fillId="8" borderId="55" xfId="0" applyFont="1" applyFill="1" applyBorder="1" applyAlignment="1"/>
    <xf numFmtId="0" fontId="1" fillId="8" borderId="9" xfId="0" applyFont="1" applyFill="1" applyBorder="1" applyAlignment="1"/>
    <xf numFmtId="0" fontId="2" fillId="8" borderId="1" xfId="0" applyFont="1" applyFill="1" applyBorder="1" applyAlignment="1"/>
    <xf numFmtId="0" fontId="2" fillId="8" borderId="42" xfId="0" applyFont="1" applyFill="1" applyBorder="1" applyAlignment="1"/>
    <xf numFmtId="4" fontId="2" fillId="8" borderId="42" xfId="0" applyNumberFormat="1" applyFont="1" applyFill="1" applyBorder="1" applyAlignment="1"/>
    <xf numFmtId="4" fontId="4" fillId="8" borderId="1" xfId="0" applyNumberFormat="1" applyFont="1" applyFill="1" applyBorder="1"/>
    <xf numFmtId="0" fontId="4" fillId="8" borderId="9" xfId="0" applyFont="1" applyFill="1" applyBorder="1"/>
    <xf numFmtId="4" fontId="5" fillId="8" borderId="43" xfId="0" applyNumberFormat="1" applyFont="1" applyFill="1" applyBorder="1" applyAlignment="1">
      <alignment horizontal="center"/>
    </xf>
    <xf numFmtId="0" fontId="1" fillId="8" borderId="51" xfId="0" applyFont="1" applyFill="1" applyBorder="1" applyAlignment="1">
      <alignment wrapText="1"/>
    </xf>
    <xf numFmtId="0" fontId="6" fillId="8" borderId="6" xfId="0" applyFont="1" applyFill="1" applyBorder="1" applyAlignment="1">
      <alignment horizontal="center"/>
    </xf>
    <xf numFmtId="0" fontId="1" fillId="8" borderId="33" xfId="0" applyFont="1" applyFill="1" applyBorder="1" applyAlignment="1">
      <alignment wrapText="1"/>
    </xf>
    <xf numFmtId="0" fontId="0" fillId="8" borderId="56" xfId="0" applyFont="1" applyFill="1" applyBorder="1" applyAlignment="1"/>
    <xf numFmtId="0" fontId="1" fillId="8" borderId="48" xfId="0" applyFont="1" applyFill="1" applyBorder="1" applyAlignment="1"/>
    <xf numFmtId="0" fontId="2" fillId="8" borderId="30" xfId="0" applyFont="1" applyFill="1" applyBorder="1" applyAlignment="1"/>
    <xf numFmtId="0" fontId="2" fillId="8" borderId="28" xfId="0" applyFont="1" applyFill="1" applyBorder="1" applyAlignment="1"/>
    <xf numFmtId="4" fontId="2" fillId="8" borderId="28" xfId="0" applyNumberFormat="1" applyFont="1" applyFill="1" applyBorder="1" applyAlignment="1"/>
    <xf numFmtId="4" fontId="4" fillId="8" borderId="30" xfId="0" applyNumberFormat="1" applyFont="1" applyFill="1" applyBorder="1"/>
    <xf numFmtId="0" fontId="4" fillId="8" borderId="48" xfId="0" applyFont="1" applyFill="1" applyBorder="1"/>
    <xf numFmtId="4" fontId="5" fillId="8" borderId="49" xfId="0" applyNumberFormat="1" applyFont="1" applyFill="1" applyBorder="1" applyAlignment="1">
      <alignment horizontal="center"/>
    </xf>
    <xf numFmtId="0" fontId="6" fillId="8" borderId="50" xfId="0" applyFont="1" applyFill="1" applyBorder="1" applyAlignment="1">
      <alignment horizontal="center"/>
    </xf>
    <xf numFmtId="0" fontId="10" fillId="0" borderId="0" xfId="0" applyFont="1" applyAlignment="1"/>
    <xf numFmtId="0" fontId="2" fillId="2" borderId="2" xfId="0" applyFont="1" applyFill="1" applyBorder="1" applyAlignment="1"/>
    <xf numFmtId="0" fontId="3" fillId="0" borderId="3" xfId="0" applyFont="1" applyBorder="1"/>
    <xf numFmtId="0" fontId="3" fillId="0" borderId="4" xfId="0" applyFont="1" applyBorder="1"/>
    <xf numFmtId="0" fontId="2" fillId="2" borderId="1" xfId="0" applyFont="1" applyFill="1" applyBorder="1" applyAlignment="1">
      <alignment vertical="center"/>
    </xf>
    <xf numFmtId="0" fontId="3" fillId="0" borderId="8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10" xfId="0" applyFont="1" applyBorder="1"/>
    <xf numFmtId="0" fontId="4" fillId="2" borderId="6" xfId="0" applyFont="1" applyFill="1" applyBorder="1" applyAlignment="1">
      <alignment horizontal="center" vertical="center"/>
    </xf>
    <xf numFmtId="0" fontId="3" fillId="0" borderId="11" xfId="0" applyFont="1" applyBorder="1"/>
    <xf numFmtId="0" fontId="4" fillId="4" borderId="16" xfId="0" applyFont="1" applyFill="1" applyBorder="1" applyAlignment="1"/>
    <xf numFmtId="0" fontId="3" fillId="0" borderId="31" xfId="0" applyFont="1" applyBorder="1"/>
    <xf numFmtId="0" fontId="2" fillId="4" borderId="17" xfId="0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0" borderId="23" xfId="0" applyFont="1" applyBorder="1"/>
    <xf numFmtId="0" fontId="0" fillId="0" borderId="0" xfId="0" applyFont="1" applyAlignment="1"/>
    <xf numFmtId="0" fontId="3" fillId="0" borderId="24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4" fillId="4" borderId="0" xfId="0" applyFont="1" applyFill="1" applyAlignment="1"/>
    <xf numFmtId="0" fontId="4" fillId="4" borderId="17" xfId="0" applyFont="1" applyFill="1" applyBorder="1" applyAlignment="1"/>
    <xf numFmtId="0" fontId="3" fillId="0" borderId="38" xfId="0" applyFont="1" applyBorder="1"/>
    <xf numFmtId="0" fontId="3" fillId="0" borderId="52" xfId="0" applyFont="1" applyBorder="1"/>
    <xf numFmtId="0" fontId="3" fillId="0" borderId="37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7" xfId="0" applyFont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41"/>
  <sheetViews>
    <sheetView tabSelected="1" topLeftCell="C28" zoomScaleNormal="100" workbookViewId="0">
      <selection activeCell="D31" sqref="D31"/>
    </sheetView>
  </sheetViews>
  <sheetFormatPr defaultColWidth="12.5703125" defaultRowHeight="15.75" customHeight="1" x14ac:dyDescent="0.2"/>
  <cols>
    <col min="1" max="1" width="13.7109375" hidden="1" customWidth="1"/>
    <col min="2" max="2" width="7.42578125" hidden="1" customWidth="1"/>
    <col min="3" max="3" width="27.42578125" customWidth="1"/>
    <col min="4" max="4" width="23.28515625" customWidth="1"/>
    <col min="5" max="5" width="9" customWidth="1"/>
    <col min="6" max="6" width="9.7109375" customWidth="1"/>
    <col min="7" max="7" width="11.28515625" customWidth="1"/>
    <col min="8" max="8" width="8.7109375" customWidth="1"/>
    <col min="9" max="9" width="8.85546875" customWidth="1"/>
    <col min="10" max="10" width="7.7109375" customWidth="1"/>
    <col min="11" max="11" width="7.140625" customWidth="1"/>
    <col min="12" max="12" width="7" customWidth="1"/>
    <col min="13" max="13" width="7.7109375" customWidth="1"/>
    <col min="14" max="14" width="7" customWidth="1"/>
    <col min="15" max="15" width="7.7109375" customWidth="1"/>
    <col min="16" max="17" width="9.140625" customWidth="1"/>
    <col min="18" max="18" width="6.42578125" customWidth="1"/>
    <col min="19" max="19" width="9.42578125" customWidth="1"/>
    <col min="20" max="20" width="40.7109375" customWidth="1"/>
  </cols>
  <sheetData>
    <row r="1" spans="1:30" ht="12.75" x14ac:dyDescent="0.2">
      <c r="A1" s="179" t="s">
        <v>0</v>
      </c>
      <c r="B1" s="179" t="s">
        <v>1</v>
      </c>
      <c r="C1" s="181" t="s">
        <v>1</v>
      </c>
      <c r="D1" s="179" t="s">
        <v>2</v>
      </c>
      <c r="E1" s="179" t="s">
        <v>3</v>
      </c>
      <c r="F1" s="182" t="s">
        <v>4</v>
      </c>
      <c r="G1" s="182" t="s">
        <v>5</v>
      </c>
      <c r="H1" s="154" t="s">
        <v>6</v>
      </c>
      <c r="I1" s="155"/>
      <c r="J1" s="156"/>
      <c r="K1" s="154" t="s">
        <v>7</v>
      </c>
      <c r="L1" s="156"/>
      <c r="M1" s="154" t="s">
        <v>8</v>
      </c>
      <c r="N1" s="156"/>
      <c r="O1" s="157" t="s">
        <v>9</v>
      </c>
      <c r="P1" s="154" t="s">
        <v>10</v>
      </c>
      <c r="Q1" s="155"/>
      <c r="R1" s="156"/>
      <c r="S1" s="159" t="s">
        <v>11</v>
      </c>
      <c r="T1" s="161" t="s">
        <v>12</v>
      </c>
    </row>
    <row r="2" spans="1:30" ht="37.5" customHeight="1" x14ac:dyDescent="0.2">
      <c r="A2" s="180"/>
      <c r="B2" s="180"/>
      <c r="C2" s="180"/>
      <c r="D2" s="180"/>
      <c r="E2" s="180"/>
      <c r="F2" s="180"/>
      <c r="G2" s="180"/>
      <c r="H2" s="1" t="s">
        <v>13</v>
      </c>
      <c r="I2" s="1" t="s">
        <v>14</v>
      </c>
      <c r="J2" s="1" t="s">
        <v>9</v>
      </c>
      <c r="K2" s="2" t="s">
        <v>13</v>
      </c>
      <c r="L2" s="2" t="s">
        <v>14</v>
      </c>
      <c r="M2" s="2" t="s">
        <v>13</v>
      </c>
      <c r="N2" s="2" t="s">
        <v>14</v>
      </c>
      <c r="O2" s="158"/>
      <c r="P2" s="1" t="s">
        <v>15</v>
      </c>
      <c r="Q2" s="1" t="s">
        <v>16</v>
      </c>
      <c r="R2" s="3" t="s">
        <v>17</v>
      </c>
      <c r="S2" s="160"/>
      <c r="T2" s="162"/>
    </row>
    <row r="3" spans="1:30" ht="26.25" x14ac:dyDescent="0.25">
      <c r="A3" s="4"/>
      <c r="B3" s="5"/>
      <c r="C3" s="6" t="s">
        <v>18</v>
      </c>
      <c r="D3" s="7" t="s">
        <v>19</v>
      </c>
      <c r="E3" s="8" t="s">
        <v>20</v>
      </c>
      <c r="F3" s="163"/>
      <c r="G3" s="9">
        <v>0</v>
      </c>
      <c r="H3" s="165"/>
      <c r="I3" s="166"/>
      <c r="J3" s="167"/>
      <c r="K3" s="10">
        <v>25</v>
      </c>
      <c r="L3" s="10">
        <v>27</v>
      </c>
      <c r="M3" s="11">
        <v>14.5</v>
      </c>
      <c r="N3" s="11">
        <v>18.5</v>
      </c>
      <c r="O3" s="12">
        <f t="shared" ref="O3:O6" si="0">AVERAGE(K3:L3)+AVERAGE(M3:N3)</f>
        <v>42.5</v>
      </c>
      <c r="P3" s="10">
        <v>160</v>
      </c>
      <c r="Q3" s="10">
        <v>90</v>
      </c>
      <c r="R3" s="13">
        <f t="shared" ref="R3:R38" si="1">MAX(P3:Q3)</f>
        <v>160</v>
      </c>
      <c r="S3" s="14">
        <f t="shared" ref="S3:S19" si="2">G3+O3+R3</f>
        <v>202.5</v>
      </c>
      <c r="T3" s="15" t="s">
        <v>21</v>
      </c>
    </row>
    <row r="4" spans="1:30" ht="39" x14ac:dyDescent="0.25">
      <c r="A4" s="4"/>
      <c r="B4" s="5"/>
      <c r="C4" s="16" t="s">
        <v>22</v>
      </c>
      <c r="D4" s="17" t="s">
        <v>23</v>
      </c>
      <c r="E4" s="4" t="s">
        <v>20</v>
      </c>
      <c r="F4" s="158"/>
      <c r="G4" s="18">
        <v>20</v>
      </c>
      <c r="H4" s="168"/>
      <c r="I4" s="169"/>
      <c r="J4" s="170"/>
      <c r="K4" s="19">
        <v>27</v>
      </c>
      <c r="L4" s="19">
        <v>27</v>
      </c>
      <c r="M4" s="20">
        <v>16.5</v>
      </c>
      <c r="N4" s="20">
        <v>19</v>
      </c>
      <c r="O4" s="21">
        <f t="shared" si="0"/>
        <v>44.75</v>
      </c>
      <c r="P4" s="19">
        <v>230</v>
      </c>
      <c r="Q4" s="19">
        <v>230</v>
      </c>
      <c r="R4" s="22">
        <f t="shared" si="1"/>
        <v>230</v>
      </c>
      <c r="S4" s="23">
        <f t="shared" si="2"/>
        <v>294.75</v>
      </c>
      <c r="T4" s="24" t="s">
        <v>24</v>
      </c>
    </row>
    <row r="5" spans="1:30" ht="39" x14ac:dyDescent="0.25">
      <c r="A5" s="4"/>
      <c r="B5" s="5"/>
      <c r="C5" s="16" t="s">
        <v>25</v>
      </c>
      <c r="D5" s="17" t="s">
        <v>26</v>
      </c>
      <c r="E5" s="4" t="s">
        <v>20</v>
      </c>
      <c r="F5" s="158"/>
      <c r="G5" s="18">
        <v>20</v>
      </c>
      <c r="H5" s="168"/>
      <c r="I5" s="169"/>
      <c r="J5" s="170"/>
      <c r="K5" s="19">
        <v>18</v>
      </c>
      <c r="L5" s="19">
        <v>17</v>
      </c>
      <c r="M5" s="20">
        <v>15</v>
      </c>
      <c r="N5" s="20">
        <v>20</v>
      </c>
      <c r="O5" s="21">
        <f t="shared" si="0"/>
        <v>35</v>
      </c>
      <c r="P5" s="19">
        <v>105</v>
      </c>
      <c r="Q5" s="19">
        <v>145</v>
      </c>
      <c r="R5" s="22">
        <f t="shared" si="1"/>
        <v>145</v>
      </c>
      <c r="S5" s="23">
        <f t="shared" si="2"/>
        <v>200</v>
      </c>
      <c r="T5" s="25" t="s">
        <v>27</v>
      </c>
    </row>
    <row r="6" spans="1:30" ht="39" x14ac:dyDescent="0.25">
      <c r="A6" s="4"/>
      <c r="B6" s="5"/>
      <c r="C6" s="16" t="s">
        <v>28</v>
      </c>
      <c r="D6" s="17" t="s">
        <v>29</v>
      </c>
      <c r="E6" s="4" t="s">
        <v>20</v>
      </c>
      <c r="F6" s="158"/>
      <c r="G6" s="18">
        <v>20</v>
      </c>
      <c r="H6" s="168"/>
      <c r="I6" s="169"/>
      <c r="J6" s="170"/>
      <c r="K6" s="19">
        <v>26</v>
      </c>
      <c r="L6" s="19">
        <v>26</v>
      </c>
      <c r="M6" s="20">
        <v>18</v>
      </c>
      <c r="N6" s="20">
        <v>18.5</v>
      </c>
      <c r="O6" s="21">
        <f t="shared" si="0"/>
        <v>44.25</v>
      </c>
      <c r="P6" s="19">
        <v>140</v>
      </c>
      <c r="Q6" s="19">
        <v>155</v>
      </c>
      <c r="R6" s="22">
        <f t="shared" si="1"/>
        <v>155</v>
      </c>
      <c r="S6" s="23">
        <f t="shared" si="2"/>
        <v>219.25</v>
      </c>
      <c r="T6" s="25" t="s">
        <v>30</v>
      </c>
    </row>
    <row r="7" spans="1:30" x14ac:dyDescent="0.25">
      <c r="A7" s="4"/>
      <c r="B7" s="26"/>
      <c r="C7" s="27" t="s">
        <v>31</v>
      </c>
      <c r="D7" s="17" t="s">
        <v>32</v>
      </c>
      <c r="E7" s="4" t="s">
        <v>20</v>
      </c>
      <c r="F7" s="158"/>
      <c r="G7" s="18">
        <v>0</v>
      </c>
      <c r="H7" s="168"/>
      <c r="I7" s="169"/>
      <c r="J7" s="170"/>
      <c r="K7" s="19">
        <v>0</v>
      </c>
      <c r="L7" s="19">
        <v>0</v>
      </c>
      <c r="M7" s="20">
        <v>0</v>
      </c>
      <c r="N7" s="20">
        <v>0</v>
      </c>
      <c r="O7" s="28">
        <v>0</v>
      </c>
      <c r="P7" s="19"/>
      <c r="Q7" s="19"/>
      <c r="R7" s="22">
        <f t="shared" si="1"/>
        <v>0</v>
      </c>
      <c r="S7" s="23">
        <f t="shared" si="2"/>
        <v>0</v>
      </c>
      <c r="T7" s="25"/>
    </row>
    <row r="8" spans="1:30" x14ac:dyDescent="0.25">
      <c r="A8" s="4"/>
      <c r="B8" s="29"/>
      <c r="C8" s="16" t="s">
        <v>33</v>
      </c>
      <c r="D8" s="17" t="s">
        <v>34</v>
      </c>
      <c r="E8" s="4" t="s">
        <v>20</v>
      </c>
      <c r="F8" s="158"/>
      <c r="G8" s="18">
        <v>20</v>
      </c>
      <c r="H8" s="168"/>
      <c r="I8" s="169"/>
      <c r="J8" s="170"/>
      <c r="K8" s="19">
        <v>27</v>
      </c>
      <c r="L8" s="19">
        <v>30</v>
      </c>
      <c r="M8" s="20">
        <v>18</v>
      </c>
      <c r="N8" s="20">
        <v>19.5</v>
      </c>
      <c r="O8" s="21">
        <f t="shared" ref="O8:O35" si="3">AVERAGE(K8:L8)+AVERAGE(M8:N8)</f>
        <v>47.25</v>
      </c>
      <c r="P8" s="19">
        <v>115</v>
      </c>
      <c r="Q8" s="19">
        <v>135</v>
      </c>
      <c r="R8" s="22">
        <f t="shared" si="1"/>
        <v>135</v>
      </c>
      <c r="S8" s="23">
        <f t="shared" si="2"/>
        <v>202.25</v>
      </c>
      <c r="T8" s="30" t="s">
        <v>35</v>
      </c>
    </row>
    <row r="9" spans="1:30" ht="39" x14ac:dyDescent="0.25">
      <c r="A9" s="4"/>
      <c r="B9" s="5"/>
      <c r="C9" s="16" t="s">
        <v>36</v>
      </c>
      <c r="D9" s="17" t="s">
        <v>37</v>
      </c>
      <c r="E9" s="4" t="s">
        <v>20</v>
      </c>
      <c r="F9" s="158"/>
      <c r="G9" s="18">
        <v>20</v>
      </c>
      <c r="H9" s="168"/>
      <c r="I9" s="169"/>
      <c r="J9" s="170"/>
      <c r="K9" s="19">
        <v>29</v>
      </c>
      <c r="L9" s="19">
        <v>29</v>
      </c>
      <c r="M9" s="20">
        <v>12.5</v>
      </c>
      <c r="N9" s="20">
        <v>17.5</v>
      </c>
      <c r="O9" s="21">
        <f t="shared" si="3"/>
        <v>44</v>
      </c>
      <c r="P9" s="19">
        <v>140</v>
      </c>
      <c r="Q9" s="19">
        <v>195</v>
      </c>
      <c r="R9" s="22">
        <f t="shared" si="1"/>
        <v>195</v>
      </c>
      <c r="S9" s="23">
        <f t="shared" si="2"/>
        <v>259</v>
      </c>
      <c r="T9" s="30" t="s">
        <v>38</v>
      </c>
    </row>
    <row r="10" spans="1:30" ht="39" x14ac:dyDescent="0.25">
      <c r="A10" s="4"/>
      <c r="B10" s="5"/>
      <c r="C10" s="16" t="s">
        <v>39</v>
      </c>
      <c r="D10" s="17" t="s">
        <v>40</v>
      </c>
      <c r="E10" s="4" t="s">
        <v>20</v>
      </c>
      <c r="F10" s="158"/>
      <c r="G10" s="18">
        <v>20</v>
      </c>
      <c r="H10" s="168"/>
      <c r="I10" s="169"/>
      <c r="J10" s="170"/>
      <c r="K10" s="19">
        <v>28</v>
      </c>
      <c r="L10" s="19">
        <v>28</v>
      </c>
      <c r="M10" s="20">
        <v>18</v>
      </c>
      <c r="N10" s="20">
        <v>19.5</v>
      </c>
      <c r="O10" s="21">
        <f t="shared" si="3"/>
        <v>46.75</v>
      </c>
      <c r="P10" s="19">
        <v>165</v>
      </c>
      <c r="Q10" s="19">
        <v>125</v>
      </c>
      <c r="R10" s="22">
        <f t="shared" si="1"/>
        <v>165</v>
      </c>
      <c r="S10" s="23">
        <f t="shared" si="2"/>
        <v>231.75</v>
      </c>
      <c r="T10" s="30" t="s">
        <v>41</v>
      </c>
    </row>
    <row r="11" spans="1:30" ht="39" x14ac:dyDescent="0.25">
      <c r="A11" s="31"/>
      <c r="B11" s="32"/>
      <c r="C11" s="16" t="s">
        <v>22</v>
      </c>
      <c r="D11" s="17" t="s">
        <v>42</v>
      </c>
      <c r="E11" s="4" t="s">
        <v>20</v>
      </c>
      <c r="F11" s="158"/>
      <c r="G11" s="18">
        <v>20</v>
      </c>
      <c r="H11" s="168"/>
      <c r="I11" s="169"/>
      <c r="J11" s="170"/>
      <c r="K11" s="19">
        <v>24</v>
      </c>
      <c r="L11" s="19">
        <v>24</v>
      </c>
      <c r="M11" s="20">
        <v>18</v>
      </c>
      <c r="N11" s="20">
        <v>19.5</v>
      </c>
      <c r="O11" s="21">
        <f t="shared" si="3"/>
        <v>42.75</v>
      </c>
      <c r="P11" s="19">
        <v>125</v>
      </c>
      <c r="Q11" s="19">
        <v>180</v>
      </c>
      <c r="R11" s="22">
        <f t="shared" si="1"/>
        <v>180</v>
      </c>
      <c r="S11" s="23">
        <f t="shared" si="2"/>
        <v>242.75</v>
      </c>
      <c r="T11" s="30" t="s">
        <v>43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</row>
    <row r="12" spans="1:30" ht="26.25" x14ac:dyDescent="0.25">
      <c r="A12" s="4"/>
      <c r="B12" s="29"/>
      <c r="C12" s="16" t="s">
        <v>44</v>
      </c>
      <c r="D12" s="17" t="s">
        <v>45</v>
      </c>
      <c r="E12" s="4" t="s">
        <v>20</v>
      </c>
      <c r="F12" s="158"/>
      <c r="G12" s="18">
        <v>13</v>
      </c>
      <c r="H12" s="168"/>
      <c r="I12" s="169"/>
      <c r="J12" s="170"/>
      <c r="K12" s="19">
        <v>0</v>
      </c>
      <c r="L12" s="19">
        <v>0</v>
      </c>
      <c r="M12" s="20">
        <v>0</v>
      </c>
      <c r="N12" s="20">
        <v>0</v>
      </c>
      <c r="O12" s="21">
        <f t="shared" si="3"/>
        <v>0</v>
      </c>
      <c r="P12" s="19">
        <v>55</v>
      </c>
      <c r="Q12" s="19">
        <v>55</v>
      </c>
      <c r="R12" s="22">
        <f t="shared" si="1"/>
        <v>55</v>
      </c>
      <c r="S12" s="23">
        <f t="shared" si="2"/>
        <v>68</v>
      </c>
      <c r="T12" s="30" t="s">
        <v>46</v>
      </c>
    </row>
    <row r="13" spans="1:30" ht="26.25" x14ac:dyDescent="0.25">
      <c r="A13" s="4"/>
      <c r="B13" s="29"/>
      <c r="C13" s="16" t="s">
        <v>47</v>
      </c>
      <c r="D13" s="17" t="s">
        <v>48</v>
      </c>
      <c r="E13" s="4" t="s">
        <v>20</v>
      </c>
      <c r="F13" s="158"/>
      <c r="G13" s="18">
        <v>20</v>
      </c>
      <c r="H13" s="168"/>
      <c r="I13" s="169"/>
      <c r="J13" s="170"/>
      <c r="K13" s="19">
        <v>24</v>
      </c>
      <c r="L13" s="19">
        <v>24</v>
      </c>
      <c r="M13" s="20">
        <v>15</v>
      </c>
      <c r="N13" s="20">
        <v>14.5</v>
      </c>
      <c r="O13" s="21">
        <f t="shared" si="3"/>
        <v>38.75</v>
      </c>
      <c r="P13" s="19">
        <v>180</v>
      </c>
      <c r="Q13" s="19">
        <v>215</v>
      </c>
      <c r="R13" s="22">
        <f t="shared" si="1"/>
        <v>215</v>
      </c>
      <c r="S13" s="23">
        <f t="shared" si="2"/>
        <v>273.75</v>
      </c>
      <c r="T13" s="34" t="s">
        <v>49</v>
      </c>
    </row>
    <row r="14" spans="1:30" x14ac:dyDescent="0.25">
      <c r="A14" s="4"/>
      <c r="B14" s="29"/>
      <c r="C14" s="16" t="s">
        <v>50</v>
      </c>
      <c r="D14" s="17" t="s">
        <v>51</v>
      </c>
      <c r="E14" s="4" t="s">
        <v>20</v>
      </c>
      <c r="F14" s="158"/>
      <c r="G14" s="18">
        <v>20</v>
      </c>
      <c r="H14" s="168"/>
      <c r="I14" s="169"/>
      <c r="J14" s="170"/>
      <c r="K14" s="19">
        <v>27</v>
      </c>
      <c r="L14" s="19">
        <v>27</v>
      </c>
      <c r="M14" s="20">
        <v>13.5</v>
      </c>
      <c r="N14" s="20">
        <v>17</v>
      </c>
      <c r="O14" s="21">
        <f t="shared" si="3"/>
        <v>42.25</v>
      </c>
      <c r="P14" s="19">
        <v>120</v>
      </c>
      <c r="Q14" s="19">
        <v>150</v>
      </c>
      <c r="R14" s="22">
        <f t="shared" si="1"/>
        <v>150</v>
      </c>
      <c r="S14" s="23">
        <f t="shared" si="2"/>
        <v>212.25</v>
      </c>
      <c r="T14" s="30" t="s">
        <v>52</v>
      </c>
    </row>
    <row r="15" spans="1:30" ht="39" x14ac:dyDescent="0.25">
      <c r="A15" s="4"/>
      <c r="B15" s="29"/>
      <c r="C15" s="16" t="s">
        <v>36</v>
      </c>
      <c r="D15" s="17" t="s">
        <v>53</v>
      </c>
      <c r="E15" s="4" t="s">
        <v>20</v>
      </c>
      <c r="F15" s="158"/>
      <c r="G15" s="18">
        <v>20</v>
      </c>
      <c r="H15" s="168"/>
      <c r="I15" s="169"/>
      <c r="J15" s="170"/>
      <c r="K15" s="19">
        <v>21</v>
      </c>
      <c r="L15" s="19">
        <v>21</v>
      </c>
      <c r="M15" s="20">
        <v>12.5</v>
      </c>
      <c r="N15" s="20">
        <v>16.5</v>
      </c>
      <c r="O15" s="21">
        <f t="shared" si="3"/>
        <v>35.5</v>
      </c>
      <c r="P15" s="19">
        <v>90</v>
      </c>
      <c r="Q15" s="19">
        <v>15</v>
      </c>
      <c r="R15" s="22">
        <f t="shared" si="1"/>
        <v>90</v>
      </c>
      <c r="S15" s="23">
        <f t="shared" si="2"/>
        <v>145.5</v>
      </c>
      <c r="T15" s="30" t="s">
        <v>54</v>
      </c>
    </row>
    <row r="16" spans="1:30" x14ac:dyDescent="0.25">
      <c r="A16" s="4"/>
      <c r="B16" s="29"/>
      <c r="C16" s="16" t="s">
        <v>55</v>
      </c>
      <c r="D16" s="17" t="s">
        <v>56</v>
      </c>
      <c r="E16" s="4" t="s">
        <v>20</v>
      </c>
      <c r="F16" s="158"/>
      <c r="G16" s="18">
        <v>20</v>
      </c>
      <c r="H16" s="168"/>
      <c r="I16" s="169"/>
      <c r="J16" s="170"/>
      <c r="K16" s="19">
        <v>29</v>
      </c>
      <c r="L16" s="19">
        <v>29</v>
      </c>
      <c r="M16" s="20">
        <v>19</v>
      </c>
      <c r="N16" s="20">
        <v>20</v>
      </c>
      <c r="O16" s="21">
        <f t="shared" si="3"/>
        <v>48.5</v>
      </c>
      <c r="P16" s="19">
        <v>230</v>
      </c>
      <c r="Q16" s="19">
        <v>215</v>
      </c>
      <c r="R16" s="22">
        <f t="shared" si="1"/>
        <v>230</v>
      </c>
      <c r="S16" s="23">
        <f t="shared" si="2"/>
        <v>298.5</v>
      </c>
      <c r="T16" s="34" t="s">
        <v>57</v>
      </c>
    </row>
    <row r="17" spans="1:21" x14ac:dyDescent="0.25">
      <c r="A17" s="4"/>
      <c r="B17" s="29"/>
      <c r="C17" s="16" t="s">
        <v>58</v>
      </c>
      <c r="D17" s="17" t="s">
        <v>59</v>
      </c>
      <c r="E17" s="4" t="s">
        <v>20</v>
      </c>
      <c r="F17" s="158"/>
      <c r="G17" s="18">
        <v>20</v>
      </c>
      <c r="H17" s="168"/>
      <c r="I17" s="169"/>
      <c r="J17" s="170"/>
      <c r="K17" s="19">
        <v>24</v>
      </c>
      <c r="L17" s="19">
        <v>24</v>
      </c>
      <c r="M17" s="20">
        <v>13</v>
      </c>
      <c r="N17" s="20">
        <v>15</v>
      </c>
      <c r="O17" s="21">
        <f t="shared" si="3"/>
        <v>38</v>
      </c>
      <c r="P17" s="19">
        <v>115</v>
      </c>
      <c r="Q17" s="19">
        <v>125</v>
      </c>
      <c r="R17" s="22">
        <f t="shared" si="1"/>
        <v>125</v>
      </c>
      <c r="S17" s="23">
        <f t="shared" si="2"/>
        <v>183</v>
      </c>
      <c r="T17" s="30" t="s">
        <v>60</v>
      </c>
    </row>
    <row r="18" spans="1:21" x14ac:dyDescent="0.25">
      <c r="A18" s="4"/>
      <c r="B18" s="29"/>
      <c r="C18" s="16" t="s">
        <v>61</v>
      </c>
      <c r="D18" s="17" t="s">
        <v>62</v>
      </c>
      <c r="E18" s="4" t="s">
        <v>20</v>
      </c>
      <c r="F18" s="158"/>
      <c r="G18" s="18">
        <v>20</v>
      </c>
      <c r="H18" s="168"/>
      <c r="I18" s="169"/>
      <c r="J18" s="170"/>
      <c r="K18" s="19">
        <v>25</v>
      </c>
      <c r="L18" s="19">
        <v>25</v>
      </c>
      <c r="M18" s="20">
        <v>17</v>
      </c>
      <c r="N18" s="20">
        <v>16.5</v>
      </c>
      <c r="O18" s="21">
        <f t="shared" si="3"/>
        <v>41.75</v>
      </c>
      <c r="P18" s="19">
        <v>80</v>
      </c>
      <c r="Q18" s="19">
        <v>140</v>
      </c>
      <c r="R18" s="22">
        <f t="shared" si="1"/>
        <v>140</v>
      </c>
      <c r="S18" s="23">
        <f t="shared" si="2"/>
        <v>201.75</v>
      </c>
      <c r="T18" s="30" t="s">
        <v>63</v>
      </c>
    </row>
    <row r="19" spans="1:21" x14ac:dyDescent="0.25">
      <c r="A19" s="4"/>
      <c r="B19" s="29"/>
      <c r="C19" s="35" t="s">
        <v>61</v>
      </c>
      <c r="D19" s="36" t="s">
        <v>64</v>
      </c>
      <c r="E19" s="37" t="s">
        <v>20</v>
      </c>
      <c r="F19" s="164"/>
      <c r="G19" s="38">
        <v>20</v>
      </c>
      <c r="H19" s="171"/>
      <c r="I19" s="172"/>
      <c r="J19" s="173"/>
      <c r="K19" s="39">
        <v>24</v>
      </c>
      <c r="L19" s="39">
        <v>24</v>
      </c>
      <c r="M19" s="40">
        <v>12.5</v>
      </c>
      <c r="N19" s="40">
        <v>19</v>
      </c>
      <c r="O19" s="41">
        <f t="shared" si="3"/>
        <v>39.75</v>
      </c>
      <c r="P19" s="39">
        <v>165</v>
      </c>
      <c r="Q19" s="39">
        <v>165</v>
      </c>
      <c r="R19" s="42">
        <f t="shared" si="1"/>
        <v>165</v>
      </c>
      <c r="S19" s="43">
        <f t="shared" si="2"/>
        <v>224.75</v>
      </c>
      <c r="T19" s="44" t="s">
        <v>65</v>
      </c>
    </row>
    <row r="20" spans="1:21" ht="26.25" x14ac:dyDescent="0.25">
      <c r="A20" s="45"/>
      <c r="B20" s="46"/>
      <c r="C20" s="47" t="s">
        <v>66</v>
      </c>
      <c r="D20" s="48" t="s">
        <v>67</v>
      </c>
      <c r="E20" s="49" t="s">
        <v>68</v>
      </c>
      <c r="F20" s="174"/>
      <c r="G20" s="169"/>
      <c r="H20" s="50">
        <v>34</v>
      </c>
      <c r="I20" s="50">
        <v>39</v>
      </c>
      <c r="J20" s="51">
        <f t="shared" ref="J20:J33" si="4">AVERAGE(H20:I20)</f>
        <v>36.5</v>
      </c>
      <c r="K20" s="52">
        <v>23</v>
      </c>
      <c r="L20" s="52">
        <v>24</v>
      </c>
      <c r="M20" s="53">
        <v>14.5</v>
      </c>
      <c r="N20" s="53">
        <v>12.5</v>
      </c>
      <c r="O20" s="51">
        <f t="shared" si="3"/>
        <v>37</v>
      </c>
      <c r="P20" s="52">
        <v>160</v>
      </c>
      <c r="Q20" s="52">
        <v>185</v>
      </c>
      <c r="R20" s="54">
        <f t="shared" si="1"/>
        <v>185</v>
      </c>
      <c r="S20" s="55">
        <f t="shared" ref="S20:S26" si="5">J20+O20+R20</f>
        <v>258.5</v>
      </c>
      <c r="T20" s="56" t="s">
        <v>49</v>
      </c>
    </row>
    <row r="21" spans="1:21" ht="26.25" x14ac:dyDescent="0.25">
      <c r="A21" s="45"/>
      <c r="B21" s="45"/>
      <c r="C21" s="57" t="s">
        <v>47</v>
      </c>
      <c r="D21" s="58" t="s">
        <v>69</v>
      </c>
      <c r="E21" s="45" t="s">
        <v>68</v>
      </c>
      <c r="F21" s="169"/>
      <c r="G21" s="169"/>
      <c r="H21" s="59">
        <v>42</v>
      </c>
      <c r="I21" s="59">
        <v>44</v>
      </c>
      <c r="J21" s="60">
        <f t="shared" si="4"/>
        <v>43</v>
      </c>
      <c r="K21" s="61">
        <v>29</v>
      </c>
      <c r="L21" s="61">
        <v>29</v>
      </c>
      <c r="M21" s="62">
        <v>18.5</v>
      </c>
      <c r="N21" s="62">
        <v>17.5</v>
      </c>
      <c r="O21" s="60">
        <f t="shared" si="3"/>
        <v>47</v>
      </c>
      <c r="P21" s="61">
        <v>220</v>
      </c>
      <c r="Q21" s="61">
        <v>185</v>
      </c>
      <c r="R21" s="63">
        <f t="shared" si="1"/>
        <v>220</v>
      </c>
      <c r="S21" s="64">
        <f t="shared" si="5"/>
        <v>310</v>
      </c>
      <c r="T21" s="56" t="s">
        <v>57</v>
      </c>
    </row>
    <row r="22" spans="1:21" ht="15.75" customHeight="1" x14ac:dyDescent="0.25">
      <c r="A22" s="45"/>
      <c r="B22" s="45"/>
      <c r="C22" s="57" t="s">
        <v>70</v>
      </c>
      <c r="D22" s="58" t="s">
        <v>71</v>
      </c>
      <c r="E22" s="45" t="s">
        <v>68</v>
      </c>
      <c r="F22" s="169"/>
      <c r="G22" s="169"/>
      <c r="H22" s="59">
        <v>23</v>
      </c>
      <c r="I22" s="59">
        <v>35</v>
      </c>
      <c r="J22" s="60">
        <f t="shared" si="4"/>
        <v>29</v>
      </c>
      <c r="K22" s="61">
        <v>13</v>
      </c>
      <c r="L22" s="61">
        <v>9</v>
      </c>
      <c r="M22" s="62">
        <v>14</v>
      </c>
      <c r="N22" s="62">
        <v>9.5</v>
      </c>
      <c r="O22" s="60">
        <f t="shared" si="3"/>
        <v>22.75</v>
      </c>
      <c r="P22" s="61">
        <v>135</v>
      </c>
      <c r="Q22" s="61">
        <v>190</v>
      </c>
      <c r="R22" s="63">
        <f t="shared" si="1"/>
        <v>190</v>
      </c>
      <c r="S22" s="64">
        <f t="shared" si="5"/>
        <v>241.75</v>
      </c>
      <c r="T22" s="65"/>
    </row>
    <row r="23" spans="1:21" ht="26.25" x14ac:dyDescent="0.25">
      <c r="A23" s="45"/>
      <c r="B23" s="45"/>
      <c r="C23" s="57" t="s">
        <v>72</v>
      </c>
      <c r="D23" s="58" t="s">
        <v>73</v>
      </c>
      <c r="E23" s="45" t="s">
        <v>68</v>
      </c>
      <c r="F23" s="169"/>
      <c r="G23" s="169"/>
      <c r="H23" s="59">
        <v>34</v>
      </c>
      <c r="I23" s="59">
        <v>46</v>
      </c>
      <c r="J23" s="60">
        <f t="shared" si="4"/>
        <v>40</v>
      </c>
      <c r="K23" s="61">
        <v>30</v>
      </c>
      <c r="L23" s="61">
        <v>29</v>
      </c>
      <c r="M23" s="62">
        <v>19</v>
      </c>
      <c r="N23" s="62">
        <v>19.5</v>
      </c>
      <c r="O23" s="60">
        <f t="shared" si="3"/>
        <v>48.75</v>
      </c>
      <c r="P23" s="61">
        <v>85</v>
      </c>
      <c r="Q23" s="61">
        <v>160</v>
      </c>
      <c r="R23" s="63">
        <f t="shared" si="1"/>
        <v>160</v>
      </c>
      <c r="S23" s="64">
        <f t="shared" si="5"/>
        <v>248.75</v>
      </c>
      <c r="T23" s="66"/>
    </row>
    <row r="24" spans="1:21" ht="26.25" x14ac:dyDescent="0.25">
      <c r="A24" s="45"/>
      <c r="B24" s="45"/>
      <c r="C24" s="57" t="s">
        <v>72</v>
      </c>
      <c r="D24" s="58" t="s">
        <v>74</v>
      </c>
      <c r="E24" s="45" t="s">
        <v>68</v>
      </c>
      <c r="F24" s="169"/>
      <c r="G24" s="169"/>
      <c r="H24" s="59">
        <v>34</v>
      </c>
      <c r="I24" s="59">
        <v>47</v>
      </c>
      <c r="J24" s="60">
        <f t="shared" si="4"/>
        <v>40.5</v>
      </c>
      <c r="K24" s="61">
        <v>28</v>
      </c>
      <c r="L24" s="61">
        <v>26</v>
      </c>
      <c r="M24" s="62">
        <v>18</v>
      </c>
      <c r="N24" s="62">
        <v>16.5</v>
      </c>
      <c r="O24" s="60">
        <f t="shared" si="3"/>
        <v>44.25</v>
      </c>
      <c r="P24" s="61">
        <v>195</v>
      </c>
      <c r="Q24" s="61">
        <v>220</v>
      </c>
      <c r="R24" s="63">
        <f t="shared" si="1"/>
        <v>220</v>
      </c>
      <c r="S24" s="64">
        <f t="shared" si="5"/>
        <v>304.75</v>
      </c>
      <c r="T24" s="66" t="s">
        <v>24</v>
      </c>
    </row>
    <row r="25" spans="1:21" ht="26.25" x14ac:dyDescent="0.25">
      <c r="A25" s="45"/>
      <c r="B25" s="45"/>
      <c r="C25" s="57" t="s">
        <v>75</v>
      </c>
      <c r="D25" s="58" t="s">
        <v>76</v>
      </c>
      <c r="E25" s="45" t="s">
        <v>68</v>
      </c>
      <c r="F25" s="169"/>
      <c r="G25" s="169"/>
      <c r="H25" s="59">
        <v>33</v>
      </c>
      <c r="I25" s="59">
        <v>38</v>
      </c>
      <c r="J25" s="60">
        <f t="shared" si="4"/>
        <v>35.5</v>
      </c>
      <c r="K25" s="61">
        <v>28</v>
      </c>
      <c r="L25" s="61">
        <v>28</v>
      </c>
      <c r="M25" s="62">
        <v>15.5</v>
      </c>
      <c r="N25" s="62">
        <v>14.5</v>
      </c>
      <c r="O25" s="60">
        <f t="shared" si="3"/>
        <v>43</v>
      </c>
      <c r="P25" s="61">
        <v>160</v>
      </c>
      <c r="Q25" s="61">
        <v>170</v>
      </c>
      <c r="R25" s="63">
        <f t="shared" si="1"/>
        <v>170</v>
      </c>
      <c r="S25" s="64">
        <f t="shared" si="5"/>
        <v>248.5</v>
      </c>
      <c r="T25" s="66"/>
    </row>
    <row r="26" spans="1:21" ht="26.25" x14ac:dyDescent="0.25">
      <c r="A26" s="45"/>
      <c r="B26" s="45"/>
      <c r="C26" s="67" t="s">
        <v>77</v>
      </c>
      <c r="D26" s="68" t="s">
        <v>78</v>
      </c>
      <c r="E26" s="69" t="s">
        <v>68</v>
      </c>
      <c r="F26" s="169"/>
      <c r="G26" s="169"/>
      <c r="H26" s="70">
        <v>36</v>
      </c>
      <c r="I26" s="70">
        <v>39</v>
      </c>
      <c r="J26" s="71">
        <f t="shared" si="4"/>
        <v>37.5</v>
      </c>
      <c r="K26" s="72">
        <v>27</v>
      </c>
      <c r="L26" s="72">
        <v>27.5</v>
      </c>
      <c r="M26" s="73">
        <v>16</v>
      </c>
      <c r="N26" s="73">
        <v>14</v>
      </c>
      <c r="O26" s="71">
        <f t="shared" si="3"/>
        <v>42.25</v>
      </c>
      <c r="P26" s="72">
        <v>40</v>
      </c>
      <c r="Q26" s="72">
        <v>120</v>
      </c>
      <c r="R26" s="74">
        <f t="shared" si="1"/>
        <v>120</v>
      </c>
      <c r="S26" s="75">
        <f t="shared" si="5"/>
        <v>199.75</v>
      </c>
      <c r="T26" s="65"/>
    </row>
    <row r="27" spans="1:21" ht="26.25" x14ac:dyDescent="0.25">
      <c r="A27" s="76"/>
      <c r="B27" s="77"/>
      <c r="C27" s="78" t="s">
        <v>72</v>
      </c>
      <c r="D27" s="79" t="s">
        <v>79</v>
      </c>
      <c r="E27" s="80" t="s">
        <v>80</v>
      </c>
      <c r="F27" s="81">
        <v>30</v>
      </c>
      <c r="G27" s="81">
        <v>20</v>
      </c>
      <c r="H27" s="82">
        <v>98</v>
      </c>
      <c r="I27" s="82">
        <v>85</v>
      </c>
      <c r="J27" s="83">
        <f t="shared" si="4"/>
        <v>91.5</v>
      </c>
      <c r="K27" s="82">
        <v>26</v>
      </c>
      <c r="L27" s="82">
        <v>26</v>
      </c>
      <c r="M27" s="84">
        <v>18.25</v>
      </c>
      <c r="N27" s="85"/>
      <c r="O27" s="83">
        <f t="shared" si="3"/>
        <v>44.25</v>
      </c>
      <c r="P27" s="82">
        <v>200</v>
      </c>
      <c r="Q27" s="82">
        <v>95</v>
      </c>
      <c r="R27" s="86">
        <f t="shared" si="1"/>
        <v>200</v>
      </c>
      <c r="S27" s="87">
        <f t="shared" ref="S27:S33" si="6">G27+J27+O27+R27+F27</f>
        <v>385.75</v>
      </c>
      <c r="T27" s="88" t="s">
        <v>24</v>
      </c>
    </row>
    <row r="28" spans="1:21" x14ac:dyDescent="0.25">
      <c r="A28" s="76"/>
      <c r="B28" s="77"/>
      <c r="C28" s="89" t="s">
        <v>81</v>
      </c>
      <c r="D28" s="90" t="s">
        <v>82</v>
      </c>
      <c r="E28" s="91" t="s">
        <v>80</v>
      </c>
      <c r="F28" s="92">
        <v>30</v>
      </c>
      <c r="G28" s="92">
        <v>20</v>
      </c>
      <c r="H28" s="93">
        <v>0</v>
      </c>
      <c r="I28" s="93">
        <v>0</v>
      </c>
      <c r="J28" s="94">
        <f t="shared" si="4"/>
        <v>0</v>
      </c>
      <c r="K28" s="93">
        <v>0</v>
      </c>
      <c r="L28" s="93">
        <v>0</v>
      </c>
      <c r="M28" s="95">
        <v>5.5</v>
      </c>
      <c r="N28" s="95">
        <v>5.5</v>
      </c>
      <c r="O28" s="94">
        <f t="shared" si="3"/>
        <v>5.5</v>
      </c>
      <c r="P28" s="93">
        <v>100</v>
      </c>
      <c r="Q28" s="93">
        <v>0</v>
      </c>
      <c r="R28" s="96">
        <f t="shared" si="1"/>
        <v>100</v>
      </c>
      <c r="S28" s="97">
        <f t="shared" si="6"/>
        <v>155.5</v>
      </c>
      <c r="T28" s="98"/>
    </row>
    <row r="29" spans="1:21" x14ac:dyDescent="0.25">
      <c r="A29" s="76"/>
      <c r="B29" s="77"/>
      <c r="C29" s="89" t="s">
        <v>83</v>
      </c>
      <c r="D29" s="90" t="s">
        <v>84</v>
      </c>
      <c r="E29" s="91" t="s">
        <v>80</v>
      </c>
      <c r="F29" s="92">
        <v>30</v>
      </c>
      <c r="G29" s="92">
        <v>14</v>
      </c>
      <c r="H29" s="93">
        <v>61</v>
      </c>
      <c r="I29" s="93">
        <v>61</v>
      </c>
      <c r="J29" s="94">
        <f t="shared" si="4"/>
        <v>61</v>
      </c>
      <c r="K29" s="93">
        <v>18</v>
      </c>
      <c r="L29" s="93">
        <v>18</v>
      </c>
      <c r="M29" s="95">
        <v>20</v>
      </c>
      <c r="N29" s="95">
        <v>19.5</v>
      </c>
      <c r="O29" s="94">
        <f t="shared" si="3"/>
        <v>37.75</v>
      </c>
      <c r="P29" s="93">
        <v>10</v>
      </c>
      <c r="Q29" s="93">
        <v>20</v>
      </c>
      <c r="R29" s="96">
        <f t="shared" si="1"/>
        <v>20</v>
      </c>
      <c r="S29" s="97">
        <f t="shared" si="6"/>
        <v>162.75</v>
      </c>
      <c r="T29" s="98" t="s">
        <v>85</v>
      </c>
      <c r="U29" s="99" t="s">
        <v>86</v>
      </c>
    </row>
    <row r="30" spans="1:21" x14ac:dyDescent="0.25">
      <c r="A30" s="76"/>
      <c r="B30" s="77"/>
      <c r="C30" s="89" t="s">
        <v>87</v>
      </c>
      <c r="D30" s="90" t="s">
        <v>88</v>
      </c>
      <c r="E30" s="76" t="s">
        <v>80</v>
      </c>
      <c r="F30" s="92">
        <v>30</v>
      </c>
      <c r="G30" s="92">
        <v>19</v>
      </c>
      <c r="H30" s="93">
        <v>75</v>
      </c>
      <c r="I30" s="93">
        <v>61</v>
      </c>
      <c r="J30" s="94">
        <f t="shared" si="4"/>
        <v>68</v>
      </c>
      <c r="K30" s="93">
        <v>18</v>
      </c>
      <c r="L30" s="93">
        <v>18</v>
      </c>
      <c r="M30" s="95">
        <v>18.5</v>
      </c>
      <c r="N30" s="95">
        <v>17.7</v>
      </c>
      <c r="O30" s="94">
        <f t="shared" si="3"/>
        <v>36.1</v>
      </c>
      <c r="P30" s="93">
        <v>170</v>
      </c>
      <c r="Q30" s="93">
        <v>200</v>
      </c>
      <c r="R30" s="96">
        <f t="shared" si="1"/>
        <v>200</v>
      </c>
      <c r="S30" s="97">
        <f t="shared" si="6"/>
        <v>353.1</v>
      </c>
      <c r="T30" s="98" t="s">
        <v>49</v>
      </c>
    </row>
    <row r="31" spans="1:21" ht="39" x14ac:dyDescent="0.25">
      <c r="A31" s="76"/>
      <c r="B31" s="77"/>
      <c r="C31" s="89" t="s">
        <v>89</v>
      </c>
      <c r="D31" s="90" t="s">
        <v>90</v>
      </c>
      <c r="E31" s="76" t="s">
        <v>80</v>
      </c>
      <c r="F31" s="92">
        <v>30</v>
      </c>
      <c r="G31" s="92">
        <v>20</v>
      </c>
      <c r="H31" s="93">
        <v>97</v>
      </c>
      <c r="I31" s="93">
        <v>87</v>
      </c>
      <c r="J31" s="94">
        <f t="shared" si="4"/>
        <v>92</v>
      </c>
      <c r="K31" s="93">
        <v>27</v>
      </c>
      <c r="L31" s="93">
        <v>27</v>
      </c>
      <c r="M31" s="95">
        <v>18.5</v>
      </c>
      <c r="N31" s="95">
        <v>18</v>
      </c>
      <c r="O31" s="94">
        <f t="shared" si="3"/>
        <v>45.25</v>
      </c>
      <c r="P31" s="93">
        <v>200</v>
      </c>
      <c r="Q31" s="93">
        <v>265</v>
      </c>
      <c r="R31" s="96">
        <f t="shared" si="1"/>
        <v>265</v>
      </c>
      <c r="S31" s="97">
        <f t="shared" si="6"/>
        <v>452.25</v>
      </c>
      <c r="T31" s="98" t="s">
        <v>57</v>
      </c>
    </row>
    <row r="32" spans="1:21" x14ac:dyDescent="0.25">
      <c r="A32" s="76"/>
      <c r="B32" s="77"/>
      <c r="C32" s="89" t="s">
        <v>91</v>
      </c>
      <c r="D32" s="90" t="s">
        <v>92</v>
      </c>
      <c r="E32" s="91" t="s">
        <v>80</v>
      </c>
      <c r="F32" s="92">
        <v>30</v>
      </c>
      <c r="G32" s="92">
        <v>15</v>
      </c>
      <c r="H32" s="93">
        <v>88</v>
      </c>
      <c r="I32" s="93">
        <v>75</v>
      </c>
      <c r="J32" s="94">
        <f t="shared" si="4"/>
        <v>81.5</v>
      </c>
      <c r="K32" s="93">
        <v>14</v>
      </c>
      <c r="L32" s="93">
        <v>14</v>
      </c>
      <c r="M32" s="95">
        <v>13</v>
      </c>
      <c r="N32" s="95">
        <v>10</v>
      </c>
      <c r="O32" s="94">
        <f t="shared" si="3"/>
        <v>25.5</v>
      </c>
      <c r="P32" s="93">
        <v>65</v>
      </c>
      <c r="Q32" s="93">
        <v>50</v>
      </c>
      <c r="R32" s="96">
        <f t="shared" si="1"/>
        <v>65</v>
      </c>
      <c r="S32" s="97">
        <f t="shared" si="6"/>
        <v>217</v>
      </c>
      <c r="T32" s="98"/>
    </row>
    <row r="33" spans="1:20" ht="26.25" x14ac:dyDescent="0.25">
      <c r="A33" s="76"/>
      <c r="B33" s="77"/>
      <c r="C33" s="100" t="s">
        <v>93</v>
      </c>
      <c r="D33" s="101" t="s">
        <v>94</v>
      </c>
      <c r="E33" s="102" t="s">
        <v>80</v>
      </c>
      <c r="F33" s="103">
        <v>30</v>
      </c>
      <c r="G33" s="103">
        <v>17</v>
      </c>
      <c r="H33" s="104">
        <v>57</v>
      </c>
      <c r="I33" s="104">
        <v>47</v>
      </c>
      <c r="J33" s="105">
        <f t="shared" si="4"/>
        <v>52</v>
      </c>
      <c r="K33" s="104">
        <v>22</v>
      </c>
      <c r="L33" s="104">
        <v>22</v>
      </c>
      <c r="M33" s="106">
        <v>17</v>
      </c>
      <c r="N33" s="106">
        <v>16.5</v>
      </c>
      <c r="O33" s="105">
        <f t="shared" si="3"/>
        <v>38.75</v>
      </c>
      <c r="P33" s="104">
        <v>120</v>
      </c>
      <c r="Q33" s="104">
        <v>185</v>
      </c>
      <c r="R33" s="107">
        <f t="shared" si="1"/>
        <v>185</v>
      </c>
      <c r="S33" s="108">
        <f t="shared" si="6"/>
        <v>322.75</v>
      </c>
      <c r="T33" s="109"/>
    </row>
    <row r="34" spans="1:20" ht="26.25" x14ac:dyDescent="0.25">
      <c r="A34" s="110"/>
      <c r="B34" s="111"/>
      <c r="C34" s="112" t="s">
        <v>95</v>
      </c>
      <c r="D34" s="113" t="s">
        <v>96</v>
      </c>
      <c r="E34" s="114" t="s">
        <v>97</v>
      </c>
      <c r="F34" s="175"/>
      <c r="G34" s="166"/>
      <c r="H34" s="166"/>
      <c r="I34" s="166"/>
      <c r="J34" s="167"/>
      <c r="K34" s="115">
        <v>19</v>
      </c>
      <c r="L34" s="115">
        <v>23</v>
      </c>
      <c r="M34" s="116">
        <v>14.5</v>
      </c>
      <c r="N34" s="117">
        <v>12.5</v>
      </c>
      <c r="O34" s="118">
        <f t="shared" si="3"/>
        <v>34.5</v>
      </c>
      <c r="P34" s="115">
        <v>20</v>
      </c>
      <c r="Q34" s="115">
        <v>15</v>
      </c>
      <c r="R34" s="119">
        <f t="shared" si="1"/>
        <v>20</v>
      </c>
      <c r="S34" s="120">
        <f t="shared" ref="S34:S38" si="7">R34+O34</f>
        <v>54.5</v>
      </c>
      <c r="T34" s="121" t="s">
        <v>98</v>
      </c>
    </row>
    <row r="35" spans="1:20" ht="26.25" x14ac:dyDescent="0.25">
      <c r="A35" s="110"/>
      <c r="B35" s="111"/>
      <c r="C35" s="122" t="s">
        <v>99</v>
      </c>
      <c r="D35" s="123" t="s">
        <v>100</v>
      </c>
      <c r="E35" s="124" t="s">
        <v>97</v>
      </c>
      <c r="F35" s="168"/>
      <c r="G35" s="169"/>
      <c r="H35" s="169"/>
      <c r="I35" s="169"/>
      <c r="J35" s="170"/>
      <c r="K35" s="125">
        <v>27</v>
      </c>
      <c r="L35" s="125">
        <v>28</v>
      </c>
      <c r="M35" s="126">
        <v>19.5</v>
      </c>
      <c r="N35" s="127">
        <v>18.5</v>
      </c>
      <c r="O35" s="128">
        <f t="shared" si="3"/>
        <v>46.5</v>
      </c>
      <c r="P35" s="125">
        <v>0</v>
      </c>
      <c r="Q35" s="125">
        <v>10</v>
      </c>
      <c r="R35" s="129">
        <f t="shared" si="1"/>
        <v>10</v>
      </c>
      <c r="S35" s="130">
        <f t="shared" si="7"/>
        <v>56.5</v>
      </c>
      <c r="T35" s="131" t="s">
        <v>101</v>
      </c>
    </row>
    <row r="36" spans="1:20" ht="39" x14ac:dyDescent="0.25">
      <c r="A36" s="110"/>
      <c r="B36" s="111"/>
      <c r="C36" s="132" t="s">
        <v>102</v>
      </c>
      <c r="D36" s="133" t="s">
        <v>103</v>
      </c>
      <c r="E36" s="134" t="s">
        <v>97</v>
      </c>
      <c r="F36" s="176"/>
      <c r="G36" s="177"/>
      <c r="H36" s="177"/>
      <c r="I36" s="177"/>
      <c r="J36" s="178"/>
      <c r="K36" s="135">
        <v>0</v>
      </c>
      <c r="L36" s="135">
        <v>0</v>
      </c>
      <c r="M36" s="136">
        <v>0</v>
      </c>
      <c r="N36" s="137">
        <v>0</v>
      </c>
      <c r="O36" s="138">
        <f t="shared" ref="O36:O37" si="8">AVERAGE(K36:L36)+AVERAGE(M36)</f>
        <v>0</v>
      </c>
      <c r="P36" s="135">
        <v>0</v>
      </c>
      <c r="Q36" s="135">
        <v>0</v>
      </c>
      <c r="R36" s="139">
        <f t="shared" si="1"/>
        <v>0</v>
      </c>
      <c r="S36" s="140">
        <f t="shared" si="7"/>
        <v>0</v>
      </c>
      <c r="T36" s="131"/>
    </row>
    <row r="37" spans="1:20" ht="39" x14ac:dyDescent="0.25">
      <c r="A37" s="110"/>
      <c r="B37" s="111"/>
      <c r="C37" s="141" t="s">
        <v>102</v>
      </c>
      <c r="D37" s="113" t="s">
        <v>104</v>
      </c>
      <c r="E37" s="114" t="s">
        <v>105</v>
      </c>
      <c r="F37" s="175"/>
      <c r="G37" s="166"/>
      <c r="H37" s="166"/>
      <c r="I37" s="166"/>
      <c r="J37" s="167"/>
      <c r="K37" s="115">
        <v>0</v>
      </c>
      <c r="L37" s="115">
        <v>0</v>
      </c>
      <c r="M37" s="116">
        <v>0</v>
      </c>
      <c r="N37" s="117">
        <v>0</v>
      </c>
      <c r="O37" s="118">
        <f t="shared" si="8"/>
        <v>0</v>
      </c>
      <c r="P37" s="115">
        <v>0</v>
      </c>
      <c r="Q37" s="115">
        <v>0</v>
      </c>
      <c r="R37" s="119">
        <f t="shared" si="1"/>
        <v>0</v>
      </c>
      <c r="S37" s="120">
        <f t="shared" si="7"/>
        <v>0</v>
      </c>
      <c r="T37" s="142"/>
    </row>
    <row r="38" spans="1:20" x14ac:dyDescent="0.25">
      <c r="A38" s="110"/>
      <c r="B38" s="111"/>
      <c r="C38" s="143" t="s">
        <v>61</v>
      </c>
      <c r="D38" s="144" t="s">
        <v>106</v>
      </c>
      <c r="E38" s="145" t="s">
        <v>105</v>
      </c>
      <c r="F38" s="171"/>
      <c r="G38" s="172"/>
      <c r="H38" s="172"/>
      <c r="I38" s="172"/>
      <c r="J38" s="173"/>
      <c r="K38" s="146">
        <v>23</v>
      </c>
      <c r="L38" s="146">
        <v>22</v>
      </c>
      <c r="M38" s="147">
        <v>15.5</v>
      </c>
      <c r="N38" s="148">
        <v>13.5</v>
      </c>
      <c r="O38" s="149">
        <f>AVERAGE(K38:L38)+AVERAGE(M38:N38)</f>
        <v>37</v>
      </c>
      <c r="P38" s="146">
        <v>60</v>
      </c>
      <c r="Q38" s="146">
        <v>60</v>
      </c>
      <c r="R38" s="150">
        <f t="shared" si="1"/>
        <v>60</v>
      </c>
      <c r="S38" s="151">
        <f t="shared" si="7"/>
        <v>97</v>
      </c>
      <c r="T38" s="152" t="s">
        <v>107</v>
      </c>
    </row>
    <row r="41" spans="1:20" x14ac:dyDescent="0.25">
      <c r="A41" s="153"/>
    </row>
  </sheetData>
  <mergeCells count="19">
    <mergeCell ref="F34:J36"/>
    <mergeCell ref="F37:J38"/>
    <mergeCell ref="A1:A2"/>
    <mergeCell ref="B1:B2"/>
    <mergeCell ref="C1:C2"/>
    <mergeCell ref="D1:D2"/>
    <mergeCell ref="E1:E2"/>
    <mergeCell ref="F1:F2"/>
    <mergeCell ref="G1:G2"/>
    <mergeCell ref="S1:S2"/>
    <mergeCell ref="T1:T2"/>
    <mergeCell ref="F3:F19"/>
    <mergeCell ref="H3:J19"/>
    <mergeCell ref="F20:G26"/>
    <mergeCell ref="H1:J1"/>
    <mergeCell ref="K1:L1"/>
    <mergeCell ref="M1:N1"/>
    <mergeCell ref="O1:O2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Оксана Кабанцова</cp:lastModifiedBy>
  <dcterms:modified xsi:type="dcterms:W3CDTF">2025-05-01T07:30:38Z</dcterms:modified>
</cp:coreProperties>
</file>